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421" yWindow="900" windowWidth="15600" windowHeight="11760" tabRatio="936" activeTab="0"/>
  </bookViews>
  <sheets>
    <sheet name="Manuel d'utilisation" sheetId="1" r:id="rId1"/>
    <sheet name="Données" sheetId="2" state="hidden" r:id="rId2"/>
    <sheet name="Diagnostic" sheetId="3" r:id="rId3"/>
    <sheet name="Notes du diagnostic" sheetId="4" r:id="rId4"/>
    <sheet name="Resultats globaux" sheetId="5" r:id="rId5"/>
    <sheet name="Calculs Kiviat par chapitre" sheetId="6" state="hidden" r:id="rId6"/>
    <sheet name="Resultats chapitre 4" sheetId="7" r:id="rId7"/>
    <sheet name="Resultats chapitre 5" sheetId="8" r:id="rId8"/>
    <sheet name="Resultats chapitre 6" sheetId="9" r:id="rId9"/>
    <sheet name="Resultats chapitre 7" sheetId="10" r:id="rId10"/>
    <sheet name="Resultat chapitre 8" sheetId="11" r:id="rId11"/>
    <sheet name="Vision globale des résultats" sheetId="12" r:id="rId12"/>
    <sheet name="Trame pour plan d'actions" sheetId="13" r:id="rId13"/>
  </sheets>
  <definedNames>
    <definedName name="Critères">'Données'!$A$2:$A$6</definedName>
    <definedName name="OLE_LINK3" localSheetId="0">#REF!</definedName>
    <definedName name="Recherche1">'Données'!$A$2:$B$6</definedName>
  </definedNames>
  <calcPr fullCalcOnLoad="1"/>
</workbook>
</file>

<file path=xl/sharedStrings.xml><?xml version="1.0" encoding="utf-8"?>
<sst xmlns="http://schemas.openxmlformats.org/spreadsheetml/2006/main" count="363" uniqueCount="255">
  <si>
    <t>Est-ce que la politique et les objectifs qualité sont établis dans un document écrit?</t>
  </si>
  <si>
    <t>Conservez-vous les enregistrements correspondants?</t>
  </si>
  <si>
    <t>QUESTIONS</t>
  </si>
  <si>
    <t>NA</t>
  </si>
  <si>
    <t>7.1. Planification de
 la réalisation du produit</t>
  </si>
  <si>
    <t>7.2. Processus relatif 
au client</t>
  </si>
  <si>
    <t>7.4. Achats</t>
  </si>
  <si>
    <t>7.6. Maîtrise des Dispositifs de 
Surveillance et de Mesure</t>
  </si>
  <si>
    <t>8.5. Amélioration</t>
  </si>
  <si>
    <t>8.3. Maîtrise du Produit 
non-conforme</t>
  </si>
  <si>
    <t>7.5. Production 
&amp;
Préparation des Services</t>
  </si>
  <si>
    <t xml:space="preserve">8.2. Surveillance 
et
 Mesure </t>
  </si>
  <si>
    <t>8.4. Analyse 
des Données</t>
  </si>
  <si>
    <t>4.2.2. Manuel qualité</t>
  </si>
  <si>
    <t>4.2.3. Maître de 
la documentation</t>
  </si>
  <si>
    <t>5.1 / 5.2. Engagement
 &amp;
 Ecoute Client</t>
  </si>
  <si>
    <t>5.5. Responsabilité, autorité
 et communication</t>
  </si>
  <si>
    <t>5.3 / 5.4. Politique qualité</t>
  </si>
  <si>
    <t xml:space="preserve">5.6. Revue de
 direction </t>
  </si>
  <si>
    <t>6.2. Ressources
 humaines</t>
  </si>
  <si>
    <t>6.3. Ressources
 matérielles</t>
  </si>
  <si>
    <t>Non-conforme</t>
  </si>
  <si>
    <t>Conforme</t>
  </si>
  <si>
    <t>Quels sont les éléments d'entrée de votre processus de C&amp;D?</t>
  </si>
  <si>
    <t>Acceptable</t>
  </si>
  <si>
    <t>CHAPITRES DE LA NORME CORRESPONDANTS</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</si>
  <si>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</si>
  <si>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</si>
  <si>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</si>
  <si>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</si>
  <si>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</si>
  <si>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</si>
  <si>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</si>
  <si>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</si>
  <si>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</si>
  <si>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</si>
  <si>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</si>
  <si>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</si>
  <si>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</si>
  <si>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</si>
  <si>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7.3. Conception &amp;
 Développement</t>
  </si>
  <si>
    <t>Observations</t>
  </si>
  <si>
    <t>Quels sont les éléments d'entrée de vos revues de direction?</t>
  </si>
  <si>
    <t>Quels sont les éléments de sortie de vos revues de direction?</t>
  </si>
  <si>
    <t xml:space="preserve">Chapitre 5: Responsabilité de la Direction </t>
  </si>
  <si>
    <t xml:space="preserve">Chapitre 4: Système de Management de la Qualité </t>
  </si>
  <si>
    <t xml:space="preserve">Chapitre 6: Management des ressources </t>
  </si>
  <si>
    <t>Chapitre 8: Surveillance et Mesures</t>
  </si>
  <si>
    <t xml:space="preserve">                      Système de Management de la Qualité</t>
  </si>
  <si>
    <t xml:space="preserve">                      Responsabilité de la Direction</t>
  </si>
  <si>
    <t xml:space="preserve">                      Management des ressources</t>
  </si>
  <si>
    <t xml:space="preserve">                      Réalisation du Produit</t>
  </si>
  <si>
    <t xml:space="preserve">                      Surveillance et Mesures</t>
  </si>
  <si>
    <t xml:space="preserve">SOMMAIRE DYNAMIQUE DE LA GRILLE D'EVALUATION </t>
  </si>
  <si>
    <t>GRILLE D'EVALUATION ISO 9001 VERSION 2000</t>
  </si>
  <si>
    <t xml:space="preserve">Système de Management de la Qualité </t>
  </si>
  <si>
    <t xml:space="preserve">Responsabilité de la Direction </t>
  </si>
  <si>
    <t xml:space="preserve"> Réalisation du Produit</t>
  </si>
  <si>
    <t>Surveillance et Mesures</t>
  </si>
  <si>
    <t>Chapitres de l'ISO 9001: 2000</t>
  </si>
  <si>
    <t>ORGANISME :</t>
  </si>
  <si>
    <t>PROBLEME 
(anomalies détectées):</t>
  </si>
  <si>
    <t>ACTIONS 
D'AMELIORATION :</t>
  </si>
  <si>
    <t>DATE DE REALISATION PREVUE :</t>
  </si>
  <si>
    <t>RESPONSABLE 
DE L'ACTION :</t>
  </si>
  <si>
    <t>PROCESSUS OU SERVICE :</t>
  </si>
  <si>
    <t>Ce sommaire dynamique vous dirigera directement au niveau du chapitre de l'ISO 9001:2000 sur lequel vous désirez travailler.</t>
  </si>
  <si>
    <t>Exclus (NA)</t>
  </si>
  <si>
    <t>Critères d'évaluation</t>
  </si>
  <si>
    <t>Evaluation</t>
  </si>
  <si>
    <t>4.2.4. Maîtrise des
 Enregistrements</t>
  </si>
  <si>
    <t xml:space="preserve">Management des Ressources </t>
  </si>
  <si>
    <r>
      <t xml:space="preserve">Avez-vous rédigé un </t>
    </r>
    <r>
      <rPr>
        <b/>
        <sz val="10"/>
        <rFont val="Arial"/>
        <family val="2"/>
      </rPr>
      <t>manuel qualité</t>
    </r>
    <r>
      <rPr>
        <sz val="10"/>
        <rFont val="Arial"/>
        <family val="2"/>
      </rPr>
      <t>?</t>
    </r>
  </si>
  <si>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</si>
  <si>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</si>
  <si>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Décrit-elle un mode d'action rendant vos documents lisibles et identifiables sur les lieux d'utilisation?</t>
  </si>
  <si>
    <t>Vos objectifs qualités sont-ils mesurables?</t>
  </si>
  <si>
    <t xml:space="preserve">Un indicateur a-t-il été mis en place pour évaluer/mesurer l'efficacité des actions entreprises dans le domaine de la gestion des compétences, sensibilisation, formation? </t>
  </si>
  <si>
    <t>Vérifiez-vous la conformité et/ou mesurez-vous les écarts entre les éléments de sortie et les exigences d'entrée de la C&amp;D?</t>
  </si>
  <si>
    <t>Contrôlez-vous le produit de la C&amp;D avant sa mise à disposition?</t>
  </si>
  <si>
    <t xml:space="preserve">Mesurez-vous la satisfaction de vos clients? </t>
  </si>
  <si>
    <t>Menez-vous des actions pour éliminer les causes des non conformités détectées afin d'éviter qu'elles se reproduisent?</t>
  </si>
  <si>
    <t>Avez-vous rédigé une procédure documentée pour formaliser ces actions? (actions qui définissent comment gérer les non-conformités détectées, leurs causes et les actions correctives associées)</t>
  </si>
  <si>
    <t>Menez-vous des actions pour éliminer les causes de non conformités potentielles ?</t>
  </si>
  <si>
    <t xml:space="preserve">Rédigez et conservez-vous des documents (enregistrements) qui prouvent que vous entreprenez des actions correctives et /ou préventives pour minimiser l'apparition de non-conformités? </t>
  </si>
  <si>
    <t>Le responsable du Master s'assure-t-il de la disponibilité des ressources nécessaires à la dynamique Qualité (SMQ)?</t>
  </si>
  <si>
    <t>Les responsabilités et autorités de tous les individus de votre formation sont-elles clairement formalisées?</t>
  </si>
  <si>
    <t>L'UTC pourvoit-il les besoins en formation des membres du personnel du MQ dont le travail a une incidence sur la qualité du produit?</t>
  </si>
  <si>
    <t>Vous (Mr Farges la direction de la formation) assurez-vous que votre personnel comprend les objectifs qualité?</t>
  </si>
  <si>
    <t>La direction de l'UTC a-t-elle déterminée et fournie les infrastructures nécessaires à l'obtention de la conformité du produit?</t>
  </si>
  <si>
    <t>Vérifiez-vous que les caractéristiques de l'enseignement satisfont aux exigences spécifiées?</t>
  </si>
  <si>
    <t>Veillez-vous à l'amélioration continue de l'efficacité de votre dynamique qualité? Via…</t>
  </si>
  <si>
    <t>Les domaines d'application de la dynamique qualité (SMQ) du master qualité sont-ils spécifiés?</t>
  </si>
  <si>
    <t>Une procédure de maîtrise de la documentation a-t-elle été rédigée?</t>
  </si>
  <si>
    <t>A formaliser</t>
  </si>
  <si>
    <t>Par le site.</t>
  </si>
  <si>
    <t>Communication en interne sur le classement de la formation.</t>
  </si>
  <si>
    <t>Chapitre 7: Réalisation de la formation</t>
  </si>
  <si>
    <t>Profil métier, retour client, retour des industriels et données administratives</t>
  </si>
  <si>
    <t>Programme et dossier pédagogique du master.</t>
  </si>
  <si>
    <t xml:space="preserve">Planifiez-vous les activités de préparation de la formation dans des conditions maitrisées? </t>
  </si>
  <si>
    <t>site, cours, stage, et td de l'année en cours et des précédentes.</t>
  </si>
  <si>
    <t>Jury de diplôme</t>
  </si>
  <si>
    <t>PV de jury et DEMETER</t>
  </si>
  <si>
    <t>Vos documents d'achats contiennent-ils clairement les données décrivant le service recherché?</t>
  </si>
  <si>
    <t>6.1 Mise à disposition des ressources</t>
  </si>
  <si>
    <t>5000, services généraux. Badge, compte e-mail,  Preuves: Processus support de l'UTC.</t>
  </si>
  <si>
    <t>Les équipements de mesures spécifiquement analysés dans ce chapitre sont relatifs à de la métrologie et donc non applicable à un organisme de service tel que le master qualité.</t>
  </si>
  <si>
    <t>Notation(examens et jury) et td</t>
  </si>
  <si>
    <t>systématique (dès que la défaillance est identifiée)</t>
  </si>
  <si>
    <t>Planning et programme disponibles sur le site.</t>
  </si>
  <si>
    <t>Le manuel qualité, comprend-il toutes les procédures documentées établies pour la dynamique qualité (SMQ)?Ou comprend-t-il leurs références?</t>
  </si>
  <si>
    <t>Le manuel qualité comprend-il une description des interactions entre les processus du master qualité?</t>
  </si>
  <si>
    <t>A améliorer</t>
  </si>
  <si>
    <t>Remettez-vous le Manuel Qualité à jour régulièrement?</t>
  </si>
  <si>
    <t>Définit-elle le mode d'approbation des documents?</t>
  </si>
  <si>
    <t>Décrit-elle le mode de révision et de mise à jour de vos documents?</t>
  </si>
  <si>
    <t>Existe-t-il une procédure documentée assurant l'identification, la protection, la conservation et l'élimination des enregistrements?</t>
  </si>
  <si>
    <t>Existe-t-il un document qui décrit l'engagement dans la mise en œuvre et l'amélioration continue de la Direction Qualité? (rédigé par le Responsable qualité ou le directeur des masters)</t>
  </si>
  <si>
    <t>Les exigences de vos clients (étudiants, entreprises) sont elles actualisées régulièrement?</t>
  </si>
  <si>
    <t>Le responsable du Master Qualité communique-t-il en interne sur l'importance de satisfaire les exigences des clients?</t>
  </si>
  <si>
    <t>Le responsable du Master mène-t-il des revues de direction?</t>
  </si>
  <si>
    <t>Le responsable du Master s'assure-t-il que les exigences des clients sont déterminées et respectées?</t>
  </si>
  <si>
    <t>La politique qualité du Master Qualité prend-t-elle en compte les exigences réglementaires, légales et celles des clients?</t>
  </si>
  <si>
    <t>Votre politique qualité prend-t-elle en compte les exigences réglementaires, légales et celles des clients?</t>
  </si>
  <si>
    <t>Quels sont vos objectifs qualité pour les différents niveaux de votre activité (MQ)?</t>
  </si>
  <si>
    <t>Vos objectifs qualité sont-ils en adéquation permanente avec la politique qualité de l'UTC?</t>
  </si>
  <si>
    <r>
      <t xml:space="preserve">Garantissez-vous que la politique et les objectifs qualité sont </t>
    </r>
    <r>
      <rPr>
        <u val="single"/>
        <sz val="10"/>
        <rFont val="Arial"/>
        <family val="2"/>
      </rPr>
      <t>communiqués</t>
    </r>
    <r>
      <rPr>
        <sz val="10"/>
        <rFont val="Arial"/>
        <family val="2"/>
      </rPr>
      <t xml:space="preserve"> au sein du Master Qualité? </t>
    </r>
  </si>
  <si>
    <r>
      <t xml:space="preserve">Vérifiez-vous que la politique et les objectifs qualité sont </t>
    </r>
    <r>
      <rPr>
        <u val="single"/>
        <sz val="10"/>
        <rFont val="Arial"/>
        <family val="2"/>
      </rPr>
      <t>compris</t>
    </r>
    <r>
      <rPr>
        <sz val="10"/>
        <rFont val="Arial"/>
        <family val="2"/>
      </rPr>
      <t xml:space="preserve"> au sein du Master Qualité? </t>
    </r>
  </si>
  <si>
    <t>Un représentant du processus de management (direction) a-t-il été nommé pour assurer le suivi du SMQ, pour rendre compte de son fonctionnement et de tous les besoins d'amélioration?</t>
  </si>
  <si>
    <r>
      <t>Vos revues de direction sont-elles planifiées à intervalles réguliers?</t>
    </r>
    <r>
      <rPr>
        <i/>
        <sz val="10"/>
        <rFont val="Arial"/>
        <family val="2"/>
      </rPr>
      <t xml:space="preserve"> afin de s'assurer que la dynamique qualité reste pertinente, adaptée et efficace.</t>
    </r>
  </si>
  <si>
    <t>Les enregistrements des revues de direction sont-ils conservés?</t>
  </si>
  <si>
    <t>L'UTC assure-t-il la disponibilité des ressources nécessaires au SMQ, à son amélioration continue et à l'accroissement de la satisfaction des clients?</t>
  </si>
  <si>
    <t xml:space="preserve">L'UTC identifie-t-il les compétences nécessaires en personnel du Master Qualité dont le travail a une incidence sur la qualité de l'enseignement? </t>
  </si>
  <si>
    <t>La direction de l'UTC entretient-elle ces infrastructures?</t>
  </si>
  <si>
    <t>Lorsqu'il est nécessaire d'assurer des résultats valables, vous assurez-vous que votre système d'évaluation est fiable?</t>
  </si>
  <si>
    <t>Lorsqu'un élément d'évaluation se révèle non-conforme aux exigences, avez-vous une méthodologie/un mode de détection permettant identifier les capacités affectées ?</t>
  </si>
  <si>
    <t>Entreprenez-vous systématiquement les actions appropriées lorsqu'un système d'évaluation se révèle non-conforme aux exigences sur une partie ou toutes les capacités professionnelles affectées?</t>
  </si>
  <si>
    <t>Confirmez vous la capacité de vos logiciels de surveillance et de mesure à répondre à l'utilisation prévue?</t>
  </si>
  <si>
    <t>Les exigences client formulées ou non (nécessaires à l'usage), ainsi que les exigences réglementaires et légales (relatives au public) ont-elles été déterminées?</t>
  </si>
  <si>
    <t>Les revues des exigences relatives à la formation (revue du profil métier exposé sur le site) sont-elles réalisées régulièrement?</t>
  </si>
  <si>
    <t>En cas de modification des exigences de la formation, vous assurez-vous que les documents correspondants sont mis à jour et que le personnel concerné en est informé?</t>
  </si>
  <si>
    <t>Communiquez vous avec le client à propos d'informations relatives au service, aux réclamations, au traitement du profil métier, des consultations, des commandes?</t>
  </si>
  <si>
    <t>La direction du master planifie-t-elle et maitrise-t- elle la conception et le développement de l'enseignement?</t>
  </si>
  <si>
    <t>Les interfaces entre les personnes impliquées en Conception et Développement sont-elles gérées ?</t>
  </si>
  <si>
    <t>Existe-t-il un document décrivant les caractéristiques essentielles au bon déroulement de la formation?</t>
  </si>
  <si>
    <t>Evaluez-vous et sélectionnez-vous les intervenants extérieurs pour vous assurer que l'enseignement attendu est conforme aux exigences de la formation?</t>
  </si>
  <si>
    <t>Effectuez-vous des contrôles à la réception? Si oui, lesquels et comment?</t>
  </si>
  <si>
    <t xml:space="preserve">Prévoyez-vous des contrôles du produit sur le site du fournisseur? </t>
  </si>
  <si>
    <t>Identifiez-vous l'enseignement tout au long de sa réalisation (traçabilité)? Maîtrisez-vous cette identification et les enregistrements qui y sont corrélés?</t>
  </si>
  <si>
    <t>Prenez-vous des dispositions pour préserver la conformité du service et de ses composants depuis la réalisation jusqu'à la livraison à la destination prévue?</t>
  </si>
  <si>
    <t xml:space="preserve">Existe-t-il des enregistrements des méthodes de mesure de la satisfaction des clients, ainsi que de leurs exploitations? </t>
  </si>
  <si>
    <r>
      <t>Avez-vous rédigé une procédure documentée formalisant vos audits internes</t>
    </r>
    <r>
      <rPr>
        <sz val="10"/>
        <color indexed="14"/>
        <rFont val="Arial"/>
        <family val="2"/>
      </rPr>
      <t xml:space="preserve"> </t>
    </r>
    <r>
      <rPr>
        <sz val="10"/>
        <rFont val="Arial"/>
        <family val="2"/>
      </rPr>
      <t>( fréquence, responsabilité, méthode, critères, rapport d'audit, conservation des enregistrements…)</t>
    </r>
    <r>
      <rPr>
        <sz val="10"/>
        <rFont val="Arial"/>
        <family val="2"/>
      </rPr>
      <t>?</t>
    </r>
  </si>
  <si>
    <t>Avez-vous rédigé une procédure documentée qui spécifie les contrôles, responsabilités et autorités liés au traitement d'un étudiant ayant acquis des capacités professionnelles non-conformes?</t>
  </si>
  <si>
    <t>Est-ce que cette procédure explicite la manière dont vous traitez les non conformités détectées avant et/ou après le stage (livraison)?</t>
  </si>
  <si>
    <t>Gardez-vous une trace des non conformités détectées et des actions ( y compris les dérogations ) entreprises ? Les enregistrements relatifs aux non-conformités sont-ils conservés?</t>
  </si>
  <si>
    <t>Une fois que les capacités professionnelles acquises non-conformes sont traitées, l'étudiant est-il contrôlé de nouveau? (de manière à démontrer la conformité aux exigences relatives à la formation)</t>
  </si>
  <si>
    <t>Menez-vous les actions adaptées aux effets des non-conformités détectées sur les étudiants après le début de leur stage (livraison) ou une fois leur utilisation commencée?</t>
  </si>
  <si>
    <t>Cette analyse des données fournit-elle des informations sur la satisfaction du client?</t>
  </si>
  <si>
    <t>Cette analyse fournit-elle des informations sur la conformité aux exigences de l'étudiant?</t>
  </si>
  <si>
    <t>Avez-vous rédigé une procédure documentée pour formaliser ces actions? (Actions qui permettent d'identifier les causes et les actions correctives associées)</t>
  </si>
  <si>
    <t>pas de MQ pour le moment, doit être fait au jalon 3</t>
  </si>
  <si>
    <t>procédure obligatoire pour l'ISO 9001</t>
  </si>
  <si>
    <t>Pas de "pouvoir" sur les ressources humaines de l'UTC. Le responsable réserve dès juillet ses ressources matérielles (preuves: versions programme, planning, mails avec l'administration, et les intervenants).</t>
  </si>
  <si>
    <t>Former 20/25 personnes/An (équilibrer les profils H/F, étrangers ..), et viser une action professionnelle de haut niveau (capacités professionnelles) pour se maintenir dans classement SMBG</t>
  </si>
  <si>
    <t>Pas de compte rendus</t>
  </si>
  <si>
    <t>Chacun défend ses intérêts et il n'y a pas de division des ressources par l'UTC.</t>
  </si>
  <si>
    <t>possibilité de formation sur demande du personnel.</t>
  </si>
  <si>
    <t>Confiance dans le jury (note établie par 2 professeurs systématiquement), et la possibilité de faire appel à 3 jurys successifs</t>
  </si>
  <si>
    <t>Basé sur la confiance et non formelle (calcul basique).</t>
  </si>
  <si>
    <t>Profil métier répondant aux exigences réglementaires du ministère</t>
  </si>
  <si>
    <t>communication par responsable de tous les problèmes par e-mails groupés.</t>
  </si>
  <si>
    <t>Programme existant et planifié. + les comptes rendus d'amélioration, les retours d'insatisfaction, la fiche du suivi de stage …</t>
  </si>
  <si>
    <t>L'entreprise juge la qualité intrinsèque des capacités professionnelles de l'étudiant.</t>
  </si>
  <si>
    <r>
      <t xml:space="preserve">Les cours des années précédentes. Pas d'autre analyse . </t>
    </r>
    <r>
      <rPr>
        <sz val="8"/>
        <color indexed="10"/>
        <rFont val="Arial"/>
        <family val="2"/>
      </rPr>
      <t>A formaliser</t>
    </r>
  </si>
  <si>
    <r>
      <t xml:space="preserve">Site web, infos communication explicite contrat de service. </t>
    </r>
    <r>
      <rPr>
        <sz val="8"/>
        <color indexed="10"/>
        <rFont val="Arial"/>
        <family val="2"/>
      </rPr>
      <t>A formaliser</t>
    </r>
  </si>
  <si>
    <r>
      <t xml:space="preserve">2 fois par an </t>
    </r>
    <r>
      <rPr>
        <sz val="8"/>
        <color indexed="10"/>
        <rFont val="Arial"/>
        <family val="2"/>
      </rPr>
      <t>A Formaliser</t>
    </r>
  </si>
  <si>
    <r>
      <t xml:space="preserve">REX avec les industriels, le programme est revus et amélioré. </t>
    </r>
    <r>
      <rPr>
        <sz val="8"/>
        <color indexed="10"/>
        <rFont val="Arial"/>
        <family val="2"/>
      </rPr>
      <t>A formaliser</t>
    </r>
  </si>
  <si>
    <r>
      <t>Tableau d'enquête de la formation, améliorer avec une question générale sur le MQ.</t>
    </r>
    <r>
      <rPr>
        <sz val="8"/>
        <color indexed="10"/>
        <rFont val="Arial"/>
        <family val="2"/>
      </rPr>
      <t xml:space="preserve"> A formaliser</t>
    </r>
  </si>
  <si>
    <r>
      <t>lecture du déroulement prévu par l'intervenant et comparaison avec les exigences</t>
    </r>
    <r>
      <rPr>
        <sz val="8"/>
        <color indexed="10"/>
        <rFont val="Arial"/>
        <family val="2"/>
      </rPr>
      <t>. A formaliser</t>
    </r>
  </si>
  <si>
    <r>
      <t xml:space="preserve">cahier des charges de la formation envoyé lors de la sélection de l'intervenant. </t>
    </r>
    <r>
      <rPr>
        <sz val="8"/>
        <color indexed="10"/>
        <rFont val="Arial"/>
        <family val="2"/>
      </rPr>
      <t>A formaliser</t>
    </r>
  </si>
  <si>
    <r>
      <t xml:space="preserve">évaluation et sélection grâce au CV et au réseau UTC. </t>
    </r>
    <r>
      <rPr>
        <sz val="8"/>
        <color indexed="10"/>
        <rFont val="Arial"/>
        <family val="2"/>
      </rPr>
      <t>A formaliser</t>
    </r>
  </si>
  <si>
    <r>
      <t xml:space="preserve">Toutes les UV sont documentées et vérifiées en théorie. Pas de trou dans l'emploi du temps. </t>
    </r>
    <r>
      <rPr>
        <sz val="8"/>
        <color indexed="10"/>
        <rFont val="Arial"/>
        <family val="2"/>
      </rPr>
      <t>A formaliser</t>
    </r>
  </si>
  <si>
    <r>
      <t xml:space="preserve">Pas explicite, vérification informelle. </t>
    </r>
    <r>
      <rPr>
        <sz val="8"/>
        <color indexed="10"/>
        <rFont val="Arial"/>
        <family val="2"/>
      </rPr>
      <t>A formaliser</t>
    </r>
  </si>
  <si>
    <r>
      <t xml:space="preserve">Examen alternatif </t>
    </r>
    <r>
      <rPr>
        <sz val="8"/>
        <color indexed="10"/>
        <rFont val="Arial"/>
        <family val="2"/>
      </rPr>
      <t>A Formaliser</t>
    </r>
  </si>
  <si>
    <r>
      <t xml:space="preserve">Notation en fonction du profil métier. </t>
    </r>
    <r>
      <rPr>
        <sz val="8"/>
        <color indexed="10"/>
        <rFont val="Arial"/>
        <family val="2"/>
      </rPr>
      <t>A formaliser</t>
    </r>
  </si>
  <si>
    <r>
      <t>Pas de preuve, à l'oral.</t>
    </r>
    <r>
      <rPr>
        <sz val="8"/>
        <color indexed="10"/>
        <rFont val="Arial"/>
        <family val="2"/>
      </rPr>
      <t xml:space="preserve"> A formaliser</t>
    </r>
  </si>
  <si>
    <r>
      <t xml:space="preserve">Fiche de tâche pour la secrétaire et les profs (intervenants). </t>
    </r>
    <r>
      <rPr>
        <sz val="8"/>
        <color indexed="10"/>
        <rFont val="Arial"/>
        <family val="2"/>
      </rPr>
      <t>A formaliser.</t>
    </r>
  </si>
  <si>
    <r>
      <t xml:space="preserve">Résultats examens, retour des entreprises. </t>
    </r>
    <r>
      <rPr>
        <sz val="8"/>
        <color indexed="10"/>
        <rFont val="Arial"/>
        <family val="2"/>
      </rPr>
      <t>A formaliser</t>
    </r>
  </si>
  <si>
    <r>
      <t xml:space="preserve">pas assez nombreuses. </t>
    </r>
    <r>
      <rPr>
        <sz val="8"/>
        <color indexed="10"/>
        <rFont val="Arial"/>
        <family val="2"/>
      </rPr>
      <t>A formaliser</t>
    </r>
  </si>
  <si>
    <r>
      <t xml:space="preserve">Site internet, problème en cas de défaillance du responsable. </t>
    </r>
    <r>
      <rPr>
        <sz val="8"/>
        <color indexed="10"/>
        <rFont val="Arial"/>
        <family val="2"/>
      </rPr>
      <t>A formaliser</t>
    </r>
  </si>
  <si>
    <r>
      <t xml:space="preserve">Alternative de risque projet à étudier, si un des 2 responsables disparait, que l'autre puisse assurer tout le suivi de conformité. </t>
    </r>
    <r>
      <rPr>
        <sz val="8"/>
        <color indexed="10"/>
        <rFont val="Arial"/>
        <family val="2"/>
      </rPr>
      <t>A formaliser</t>
    </r>
  </si>
  <si>
    <r>
      <t xml:space="preserve">Pas de fiche de poste, de fonction. </t>
    </r>
    <r>
      <rPr>
        <sz val="8"/>
        <color indexed="10"/>
        <rFont val="Arial"/>
        <family val="2"/>
      </rPr>
      <t>A formaliser</t>
    </r>
  </si>
  <si>
    <r>
      <t xml:space="preserve">Pas vérifier, mais chacun connait ses tâches et les objectifs reliés/Associés. </t>
    </r>
    <r>
      <rPr>
        <sz val="8"/>
        <color indexed="10"/>
        <rFont val="Arial"/>
        <family val="2"/>
      </rPr>
      <t>A formaliser</t>
    </r>
  </si>
  <si>
    <r>
      <t xml:space="preserve">Le MQ prend en compte la stratégie globale de l'université. </t>
    </r>
    <r>
      <rPr>
        <sz val="8"/>
        <color indexed="10"/>
        <rFont val="Arial"/>
        <family val="2"/>
      </rPr>
      <t>A Formaliser</t>
    </r>
  </si>
  <si>
    <r>
      <t xml:space="preserve">Réglementaire, obligatoire pour exister, exigences client relatives au profil métier et au choix des inscrits. </t>
    </r>
    <r>
      <rPr>
        <sz val="8"/>
        <color indexed="10"/>
        <rFont val="Arial"/>
        <family val="2"/>
      </rPr>
      <t>A formaliser</t>
    </r>
  </si>
  <si>
    <r>
      <t xml:space="preserve">A planifier à date fixe (au moins 2) des revues de direction, mettre en place un système de compte rendus. </t>
    </r>
    <r>
      <rPr>
        <sz val="8"/>
        <color indexed="10"/>
        <rFont val="Arial"/>
        <family val="2"/>
      </rPr>
      <t>A formaliser</t>
    </r>
  </si>
  <si>
    <r>
      <t xml:space="preserve">Rubrique intranet pistes d'améliorations/ Stage mais il n'y a pas de preuve matérielle. </t>
    </r>
    <r>
      <rPr>
        <sz val="8"/>
        <color indexed="10"/>
        <rFont val="Arial"/>
        <family val="2"/>
      </rPr>
      <t>A formaliser</t>
    </r>
  </si>
  <si>
    <t xml:space="preserve">Revue de la fiche de poste 2 fois par an. </t>
  </si>
  <si>
    <t>Sélection par rapport aux compétences et expériences des intervenants (CV)</t>
  </si>
  <si>
    <t>Contrôlez-vous l'aptitude du processus de préparation de la formation attendue dont les éléments de sortie ne peuvent être vérifiés par une surveillance ou une mesure effectuée a posteriori, à atteindre les résultats planifiés?</t>
  </si>
  <si>
    <t>Surveillez-vous et/ou Mesurez-vous les processus formalisant la dynamique qualité? Les méthodes utilisées démontrent-elles l'aptitude des processus à atteindre les résultats planifiés?</t>
  </si>
  <si>
    <t>En cas de non atteinte des résultats planifiés, vérifiez-vous que les actions entreprises par la formation pour assurer la conformité de l'enseignement sont mises en place de façon adéquate?</t>
  </si>
  <si>
    <t>Cette analyse fournit-elle des informations sur les caractéristiques et les évolutions des processus et de la formation? (Y compris les opportunités d'Actions Préventives)</t>
  </si>
  <si>
    <t>Cette analyse fournit-elle des informations sur les intervenants externes?</t>
  </si>
  <si>
    <r>
      <t xml:space="preserve">Tableau récapitulatif sous format info mais pas tenu à jour, formaliser un questionnaire info pur (réalisé et envoyé sous format informatique). </t>
    </r>
    <r>
      <rPr>
        <sz val="8"/>
        <color indexed="10"/>
        <rFont val="Arial"/>
        <family val="2"/>
      </rPr>
      <t>A formaliser</t>
    </r>
  </si>
  <si>
    <t>Les méthodes permettant d'obtenir et d'utiliser ces informations sont-elles déterminées?</t>
  </si>
  <si>
    <t>Pas de méthode</t>
  </si>
  <si>
    <t xml:space="preserve">Revues de contrat 2 fois par an avec l'étudiant, pas d'audit interne (réalisable que lorsqu'il existe un système qui fonctionne) </t>
  </si>
  <si>
    <t xml:space="preserve">Rédigez/réalisez-vous des documents prouvant que votre formation est conforme aux critères d'acceptation?  </t>
  </si>
  <si>
    <r>
      <t xml:space="preserve">Notations pour les UVS, et pour le stage reflétant les capacités pro de l'étudiant </t>
    </r>
    <r>
      <rPr>
        <sz val="8"/>
        <color indexed="10"/>
        <rFont val="Arial"/>
        <family val="2"/>
      </rPr>
      <t>A Formaliser</t>
    </r>
    <r>
      <rPr>
        <sz val="8"/>
        <color indexed="8"/>
        <rFont val="Arial"/>
        <family val="2"/>
      </rPr>
      <t>.</t>
    </r>
  </si>
  <si>
    <r>
      <t xml:space="preserve">Redouble, repasse le semestre nécessaire </t>
    </r>
    <r>
      <rPr>
        <sz val="8"/>
        <color indexed="10"/>
        <rFont val="Arial"/>
        <family val="2"/>
      </rPr>
      <t>A Formaliser</t>
    </r>
  </si>
  <si>
    <t>Déterminez, recueillez et analysez-vous les données démontrant la pertinence et l'efficacité de la dynamique qualité, ainsi que les possibilités d'amélioration de son efficacité?</t>
  </si>
  <si>
    <r>
      <t xml:space="preserve">Revue de direction informelle, OUI : analyse des dossiers de candidature qui donne lieu a une sélection pour éviter étudiant pas apte à suivre. </t>
    </r>
    <r>
      <rPr>
        <sz val="8"/>
        <color indexed="10"/>
        <rFont val="Arial"/>
        <family val="2"/>
      </rPr>
      <t xml:space="preserve">A formaliser </t>
    </r>
  </si>
  <si>
    <t>pas d'ARP de la part du master donc pas d'identification des causes potentielles</t>
  </si>
  <si>
    <t>Précise-t-elle la méthode permettant de maîtriser la diffusion des documents d'origine externe?</t>
  </si>
  <si>
    <t>Etablissez-vous des enregistrements apportant la preuve du fonctionnement de la dynamique Qualité (SMQ) et de sa conformité aux exigences?</t>
  </si>
  <si>
    <r>
      <t>il faut avoir une check List plus complète pour engager les actions avant la rentrée (ex SAGAWEB ne fonctionnait pas, carte de photocopie non plus)</t>
    </r>
    <r>
      <rPr>
        <sz val="8"/>
        <color indexed="10"/>
        <rFont val="Arial"/>
        <family val="2"/>
      </rPr>
      <t xml:space="preserve"> A formaliser</t>
    </r>
  </si>
  <si>
    <t>Adéquation entre le profil métier exposé par le MQ, les attentes, aptitudes et projets professionnels des étudiants. Choix d'étudiants remplissant les critères/pré-requis à la réussite de la formation.</t>
  </si>
  <si>
    <t>Pré-requis indispensables à l'existence de la formation (choix des UV en fonction du profil métier = preuve) A formaliser mieux</t>
  </si>
  <si>
    <t>Tableau de bord pour vérifier si les étudiants sélectionnés sont conformes aux objectifs, classements d'organismes extérieurs reflétant la qualité de la formation (ISO, SMBG).</t>
  </si>
  <si>
    <t>Des processus de communication sont-ils établis au sein de votre formation?</t>
  </si>
  <si>
    <t>Ces processus communiquent-ils à propos de l'efficacité de votre dynamique qualité au sein de l'UTC?</t>
  </si>
  <si>
    <r>
      <t xml:space="preserve">Etudiants diplômés ou non, amélioration de la formation en fonction des besoins non satisfaits (des entreprises). </t>
    </r>
    <r>
      <rPr>
        <sz val="8"/>
        <color indexed="10"/>
        <rFont val="Arial"/>
        <family val="2"/>
      </rPr>
      <t>A formaliser</t>
    </r>
  </si>
  <si>
    <t>Rédigez-vous et conservez-vous des enregistrements décrivant les compétences de votre personnel (acquises avant et après embauche)?</t>
  </si>
  <si>
    <t>Les processus nécessaires à la réalisation de la formation sont-ils développés et planifiés?</t>
  </si>
  <si>
    <t xml:space="preserve">Maîtrisez-vous vos activités de surveillance et de mesure? Mesures qui vous permettent d'apporter la preuve de la capacité professionnelle des étudiants répondants aux exigences déterminées? </t>
  </si>
  <si>
    <t>Avez-vous un processus qui assure que votre système d'évaluation est mis en place de manière cohérente par rapport aux exigences de surveillance et de mesure ?</t>
  </si>
  <si>
    <t xml:space="preserve">Existe-t-il des enregistrements prouvant les résultats des revues de profil métier et des actions qui en découlent? </t>
  </si>
  <si>
    <r>
      <t xml:space="preserve">consensus entre les 2 coresponsables (mode preuve manquante mais peut être une Co-signature en bas du planning/programme) </t>
    </r>
    <r>
      <rPr>
        <sz val="8"/>
        <color indexed="10"/>
        <rFont val="Arial"/>
        <family val="2"/>
      </rPr>
      <t>A formaliser</t>
    </r>
  </si>
  <si>
    <t>Qu'avez-vous identifié comme éléments de sortie du processus C&amp;D?</t>
  </si>
  <si>
    <t>Règlement intérieur, chartre informatique, journée rentrée information générales.</t>
  </si>
  <si>
    <t>Evaluez-vous l'aptitude du processus C&amp;D à répondre aux exigences pour l'application ou l'usage prévu?</t>
  </si>
  <si>
    <t>réunion informelle des Co-responsables mais intervenants tardent à répondre.</t>
  </si>
  <si>
    <t xml:space="preserve">Evaluez-vous vos intervenants extérieurs (fournisseurs) grâce à des critères de sélection, d'évaluation et de réévaluation? </t>
  </si>
  <si>
    <t>Réaliser un contrat de service pour les ressources matérielles, passer en gestion analytique, capitalisation traçabilité des enseignements des années précédentes, développement de la télé conférence. A formaliser</t>
  </si>
  <si>
    <r>
      <t xml:space="preserve">relecture des cours avant leur passation et contrôles pas systématique. Enregistrement des cours sur vidéo, avoir 2 responsables pour éviter problèmes . </t>
    </r>
    <r>
      <rPr>
        <sz val="8"/>
        <color indexed="10"/>
        <rFont val="Arial"/>
        <family val="2"/>
      </rPr>
      <t>A formaliser</t>
    </r>
  </si>
  <si>
    <t>EXCLU</t>
  </si>
  <si>
    <t>5.1 / 5.2. Engagement et écoute client</t>
  </si>
  <si>
    <t>4.2.3 Maîtrise de la documentation</t>
  </si>
  <si>
    <t>4.2.4 Maîtrise des enregistrements</t>
  </si>
  <si>
    <t>5.5. Responsabilité, autorité de la direction
 et communication</t>
  </si>
  <si>
    <t xml:space="preserve">5.6. Revue de direction
 direction </t>
  </si>
  <si>
    <t>6.2 Ressources humaines</t>
  </si>
  <si>
    <t>6.3 ressources materielles</t>
  </si>
  <si>
    <t>7.1 planification de la realisation du produit</t>
  </si>
  <si>
    <t>7.2 Processus relatif au client</t>
  </si>
  <si>
    <t>7.3 Conception et developpement</t>
  </si>
  <si>
    <t>7.4 achats</t>
  </si>
  <si>
    <t>7.5 production et preparation des services</t>
  </si>
  <si>
    <t>8.2 surveillance et mesure</t>
  </si>
  <si>
    <t>8.3 maitrise du produit non conforme</t>
  </si>
  <si>
    <t>8.4 analyse des donnees</t>
  </si>
  <si>
    <t>8.5 amelioration</t>
  </si>
  <si>
    <t>ORGANISME EVALUE: LE MASTER MANAGEMENT DE LA QUALITE  
EVALUATEUR: GROUPE 1 DE QP 10
DATE DE L'EVALUATION: 25/10/2007</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</si>
</sst>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8">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sz val="10"/>
      <color indexed="14"/>
      <name val="Arial"/>
      <family val="2"/>
    </font>
    <font>
      <u val="single"/>
      <sz val="10"/>
      <name val="Arial"/>
      <family val="2"/>
    </font>
    <font>
      <b/>
      <sz val="18"/>
      <name val="Arial"/>
      <family val="2"/>
    </font>
    <font>
      <b/>
      <sz val="14"/>
      <color indexed="18"/>
      <name val="Arial"/>
      <family val="2"/>
    </font>
    <font>
      <b/>
      <sz val="10"/>
      <color indexed="18"/>
      <name val="Arial"/>
      <family val="2"/>
    </font>
    <font>
      <b/>
      <sz val="10"/>
      <color indexed="40"/>
      <name val="Arial"/>
      <family val="2"/>
    </font>
    <font>
      <b/>
      <sz val="16"/>
      <color indexed="12"/>
      <name val="Arial"/>
      <family val="2"/>
    </font>
    <font>
      <b/>
      <sz val="12"/>
      <color indexed="10"/>
      <name val="Arial"/>
      <family val="2"/>
    </font>
    <font>
      <b/>
      <sz val="12"/>
      <name val="Times New Roman"/>
      <family val="1"/>
    </font>
    <font>
      <i/>
      <sz val="10"/>
      <name val="Arial"/>
      <family val="2"/>
    </font>
    <font>
      <sz val="8"/>
      <name val="Arial"/>
      <family val="2"/>
    </font>
    <font>
      <sz val="8"/>
      <color indexed="8"/>
      <name val="Arial"/>
      <family val="2"/>
    </font>
    <font>
      <sz val="8"/>
      <color indexed="10"/>
      <name val="Arial"/>
      <family val="2"/>
    </font>
    <font>
      <sz val="11"/>
      <name val="Arial"/>
      <family val="2"/>
    </font>
    <font>
      <sz val="8.9"/>
      <name val="Arial"/>
      <family val="2"/>
    </font>
    <font>
      <u val="single"/>
      <sz val="8.9"/>
      <color indexed="12"/>
      <name val="Arial"/>
      <family val="2"/>
    </font>
    <font>
      <sz val="10"/>
      <color indexed="8"/>
      <name val="Arial"/>
      <family val="2"/>
    </font>
    <font>
      <sz val="8"/>
      <color indexed="17"/>
      <name val="Arial"/>
      <family val="2"/>
    </font>
    <font>
      <sz val="8"/>
      <color indexed="53"/>
      <name val="Arial"/>
      <family val="2"/>
    </font>
    <font>
      <b/>
      <i/>
      <sz val="11"/>
      <color indexed="36"/>
      <name val="Arial"/>
      <family val="2"/>
    </font>
    <font>
      <b/>
      <sz val="12"/>
      <color indexed="57"/>
      <name val="Arial"/>
      <family val="2"/>
    </font>
    <font>
      <sz val="11"/>
      <name val="Calibri"/>
      <family val="2"/>
    </font>
    <font>
      <sz val="11"/>
      <color indexed="62"/>
      <name val="Calibri"/>
      <family val="2"/>
    </font>
    <font>
      <sz val="11"/>
      <color indexed="4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8"/>
      <name val="Calibri"/>
      <family val="2"/>
    </font>
    <font>
      <u val="single"/>
      <sz val="11"/>
      <color indexed="62"/>
      <name val="Calibri"/>
      <family val="2"/>
    </font>
    <font>
      <sz val="10"/>
      <color indexed="8"/>
      <name val="Calibri"/>
      <family val="2"/>
    </font>
    <font>
      <b/>
      <sz val="11"/>
      <color indexed="54"/>
      <name val="Calibri"/>
      <family val="2"/>
    </font>
    <font>
      <b/>
      <sz val="10"/>
      <color indexed="10"/>
      <name val="Calibri"/>
      <family val="2"/>
    </font>
    <font>
      <sz val="8"/>
      <color indexed="54"/>
      <name val="Calibri"/>
      <family val="2"/>
    </font>
    <font>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1"/>
      <color rgb="FF7030A0"/>
      <name val="Arial"/>
      <family val="2"/>
    </font>
    <font>
      <sz val="8"/>
      <color theme="9" tint="-0.24997000396251678"/>
      <name val="Arial"/>
      <family val="2"/>
    </font>
    <font>
      <sz val="8"/>
      <color theme="1"/>
      <name val="Arial"/>
      <family val="2"/>
    </font>
    <font>
      <sz val="8"/>
      <color rgb="FF00B050"/>
      <name val="Arial"/>
      <family val="2"/>
    </font>
    <font>
      <sz val="8"/>
      <color rgb="FFFF0000"/>
      <name val="Arial"/>
      <family val="2"/>
    </font>
    <font>
      <sz val="11"/>
      <color rgb="FF365F91"/>
      <name val="Calibri"/>
      <family val="2"/>
    </font>
    <font>
      <sz val="11"/>
      <color rgb="FF548DD4"/>
      <name val="Calibri"/>
      <family val="2"/>
    </font>
    <font>
      <b/>
      <sz val="10"/>
      <color theme="4" tint="-0.4999699890613556"/>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indexed="44"/>
        <bgColor indexed="64"/>
      </patternFill>
    </fill>
    <fill>
      <patternFill patternType="solid">
        <fgColor rgb="FFFFC000"/>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top style="thin"/>
      <bottom style="thin"/>
    </border>
    <border>
      <left style="medium"/>
      <right/>
      <top/>
      <bottom style="medium"/>
    </border>
    <border>
      <left style="medium"/>
      <right/>
      <top style="medium"/>
      <bottom style="thin"/>
    </border>
    <border>
      <left style="medium"/>
      <right/>
      <top style="medium"/>
      <bottom style="medium"/>
    </border>
    <border>
      <left style="medium"/>
      <right style="medium"/>
      <top/>
      <bottom style="medium"/>
    </border>
    <border>
      <left/>
      <right/>
      <top/>
      <bottom style="medium"/>
    </border>
    <border>
      <left/>
      <right/>
      <top style="medium"/>
      <bottom style="medium"/>
    </border>
    <border>
      <left style="medium"/>
      <right style="medium"/>
      <top style="medium"/>
      <bottom/>
    </border>
    <border>
      <left style="medium"/>
      <right style="medium"/>
      <top/>
      <bottom/>
    </border>
    <border>
      <left/>
      <right style="medium"/>
      <top/>
      <bottom style="medium"/>
    </border>
    <border>
      <left/>
      <right style="medium"/>
      <top/>
      <bottom/>
    </border>
    <border>
      <left/>
      <right/>
      <top style="medium"/>
      <bottom/>
    </border>
    <border>
      <left style="medium"/>
      <right/>
      <top style="thin"/>
      <bottom style="medium"/>
    </border>
    <border>
      <left/>
      <right/>
      <top style="medium"/>
      <bottom style="thin"/>
    </border>
    <border>
      <left style="medium"/>
      <right style="medium"/>
      <top/>
      <bottom style="thin"/>
    </border>
    <border>
      <left/>
      <right style="medium"/>
      <top style="medium"/>
      <bottom style="thin"/>
    </border>
    <border>
      <left/>
      <right style="medium"/>
      <top/>
      <bottom style="thin"/>
    </border>
    <border>
      <left/>
      <right style="medium"/>
      <top style="thin"/>
      <bottom style="thin"/>
    </border>
    <border>
      <left style="thin"/>
      <right style="thin"/>
      <top style="medium"/>
      <bottom style="medium"/>
    </border>
    <border>
      <left style="thin"/>
      <right style="thin"/>
      <top/>
      <bottom style="medium"/>
    </border>
    <border>
      <left style="medium">
        <color indexed="62"/>
      </left>
      <right/>
      <top style="medium">
        <color indexed="62"/>
      </top>
      <bottom/>
    </border>
    <border>
      <left/>
      <right/>
      <top style="medium">
        <color indexed="62"/>
      </top>
      <bottom/>
    </border>
    <border>
      <left/>
      <right style="medium">
        <color indexed="62"/>
      </right>
      <top style="medium">
        <color indexed="62"/>
      </top>
      <bottom/>
    </border>
    <border>
      <left style="medium">
        <color indexed="62"/>
      </left>
      <right/>
      <top/>
      <bottom/>
    </border>
    <border>
      <left/>
      <right style="medium">
        <color indexed="62"/>
      </right>
      <top/>
      <bottom/>
    </border>
    <border>
      <left style="medium">
        <color indexed="62"/>
      </left>
      <right/>
      <top/>
      <bottom style="medium">
        <color indexed="62"/>
      </bottom>
    </border>
    <border>
      <left/>
      <right/>
      <top/>
      <bottom style="medium">
        <color indexed="62"/>
      </bottom>
    </border>
    <border>
      <left/>
      <right style="medium">
        <color indexed="62"/>
      </right>
      <top/>
      <bottom style="medium">
        <color indexed="62"/>
      </bottom>
    </border>
    <border>
      <left style="thin"/>
      <right style="thin"/>
      <top style="thin"/>
      <bottom/>
    </border>
    <border>
      <left style="thin"/>
      <right style="medium"/>
      <top style="medium"/>
      <bottom/>
    </border>
    <border>
      <left style="thin"/>
      <right style="medium"/>
      <top/>
      <bottom/>
    </border>
    <border>
      <left style="thin"/>
      <right style="medium"/>
      <top/>
      <bottom style="medium"/>
    </border>
    <border>
      <left style="thin"/>
      <right style="thin"/>
      <top/>
      <bottom/>
    </border>
    <border>
      <left style="thin"/>
      <right style="thin"/>
      <top/>
      <bottom style="thin"/>
    </border>
    <border>
      <left/>
      <right style="medium"/>
      <top style="thin"/>
      <bottom/>
    </border>
    <border>
      <left style="thin"/>
      <right style="thin"/>
      <top style="medium"/>
      <bottom/>
    </border>
    <border>
      <left/>
      <right style="medium"/>
      <top style="medium"/>
      <bottom/>
    </border>
    <border>
      <left style="medium"/>
      <right style="thin"/>
      <top style="medium"/>
      <bottom/>
    </border>
    <border>
      <left style="medium"/>
      <right style="thin"/>
      <top/>
      <bottom/>
    </border>
    <border>
      <left style="medium"/>
      <right style="thin"/>
      <top/>
      <bottom style="medium"/>
    </border>
    <border>
      <left style="medium"/>
      <right/>
      <top style="medium"/>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88">
    <xf numFmtId="0" fontId="0" fillId="0" borderId="0" xfId="0" applyAlignment="1">
      <alignment/>
    </xf>
    <xf numFmtId="0" fontId="4" fillId="0" borderId="0" xfId="0" applyFont="1" applyAlignment="1">
      <alignment vertical="center"/>
    </xf>
    <xf numFmtId="0" fontId="0" fillId="0" borderId="0" xfId="0" applyAlignment="1">
      <alignment horizontal="left" vertical="center" wrapText="1" indent="1"/>
    </xf>
    <xf numFmtId="0" fontId="4" fillId="33" borderId="0" xfId="0" applyFont="1" applyFill="1" applyAlignment="1">
      <alignment vertical="center"/>
    </xf>
    <xf numFmtId="0" fontId="0" fillId="33" borderId="0" xfId="0" applyFill="1" applyAlignment="1">
      <alignment horizontal="left" vertical="center" wrapText="1" indent="1"/>
    </xf>
    <xf numFmtId="0" fontId="0" fillId="33" borderId="0" xfId="0" applyFill="1" applyAlignment="1">
      <alignment/>
    </xf>
    <xf numFmtId="49" fontId="0" fillId="33" borderId="0" xfId="0" applyNumberFormat="1" applyFill="1" applyAlignment="1">
      <alignment horizontal="left" vertical="center" wrapText="1" indent="1"/>
    </xf>
    <xf numFmtId="0" fontId="2" fillId="33" borderId="0" xfId="0" applyFont="1" applyFill="1" applyAlignment="1">
      <alignment/>
    </xf>
    <xf numFmtId="0" fontId="0" fillId="33" borderId="0" xfId="0" applyFill="1" applyAlignment="1">
      <alignment horizontal="center" vertical="center"/>
    </xf>
    <xf numFmtId="0" fontId="8" fillId="33" borderId="10" xfId="0" applyFont="1" applyFill="1" applyBorder="1" applyAlignment="1">
      <alignment horizontal="center" vertical="center"/>
    </xf>
    <xf numFmtId="0" fontId="9" fillId="33" borderId="0" xfId="0" applyFont="1" applyFill="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4" borderId="12" xfId="0" applyFont="1" applyFill="1" applyBorder="1" applyAlignment="1">
      <alignment vertical="top"/>
    </xf>
    <xf numFmtId="0" fontId="9" fillId="34" borderId="13" xfId="0" applyFont="1" applyFill="1" applyBorder="1" applyAlignment="1">
      <alignment vertical="top"/>
    </xf>
    <xf numFmtId="0" fontId="9" fillId="34" borderId="13" xfId="0" applyFont="1" applyFill="1" applyBorder="1" applyAlignment="1">
      <alignment vertical="top" wrapText="1"/>
    </xf>
    <xf numFmtId="0" fontId="9" fillId="34" borderId="14" xfId="0" applyFont="1" applyFill="1" applyBorder="1" applyAlignment="1">
      <alignment vertical="center" wrapText="1"/>
    </xf>
    <xf numFmtId="0" fontId="9" fillId="34" borderId="15" xfId="0" applyFont="1" applyFill="1" applyBorder="1" applyAlignment="1">
      <alignment vertical="top"/>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9" fillId="34" borderId="12" xfId="0" applyFont="1" applyFill="1" applyBorder="1" applyAlignment="1">
      <alignment vertical="top" wrapText="1"/>
    </xf>
    <xf numFmtId="0" fontId="9" fillId="34" borderId="13" xfId="0" applyFont="1" applyFill="1" applyBorder="1" applyAlignment="1">
      <alignment vertical="center" wrapText="1"/>
    </xf>
    <xf numFmtId="0" fontId="0" fillId="0" borderId="13" xfId="0"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0" borderId="13" xfId="0" applyFill="1" applyBorder="1" applyAlignment="1" applyProtection="1">
      <alignment horizontal="left" vertical="center" wrapText="1" indent="1"/>
      <protection locked="0"/>
    </xf>
    <xf numFmtId="0" fontId="0" fillId="0" borderId="25" xfId="0" applyBorder="1" applyAlignment="1" applyProtection="1">
      <alignment horizontal="left" vertical="center" wrapText="1" indent="1"/>
      <protection locked="0"/>
    </xf>
    <xf numFmtId="0" fontId="0" fillId="0" borderId="25" xfId="0" applyNumberFormat="1" applyBorder="1" applyAlignment="1" applyProtection="1">
      <alignment horizontal="left" vertical="center" wrapText="1" indent="1"/>
      <protection locked="0"/>
    </xf>
    <xf numFmtId="49" fontId="0" fillId="0" borderId="26" xfId="0" applyNumberFormat="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69" fillId="0" borderId="13"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69" fillId="0" borderId="25"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7" xfId="0" applyFont="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26"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0" fillId="33" borderId="13" xfId="0" applyFont="1" applyFill="1" applyBorder="1" applyAlignment="1">
      <alignment horizontal="left" vertical="center" wrapText="1" indent="1"/>
    </xf>
    <xf numFmtId="0" fontId="69" fillId="35" borderId="28"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33" borderId="29" xfId="0" applyFont="1" applyFill="1" applyBorder="1" applyAlignment="1">
      <alignment horizontal="left" vertical="center" indent="1"/>
    </xf>
    <xf numFmtId="0" fontId="69" fillId="0" borderId="12" xfId="0" applyFont="1" applyBorder="1" applyAlignment="1" applyProtection="1">
      <alignment horizontal="left" vertical="center" wrapText="1" indent="1"/>
      <protection locked="0"/>
    </xf>
    <xf numFmtId="0" fontId="69" fillId="0" borderId="13" xfId="0" applyFont="1" applyFill="1" applyBorder="1" applyAlignment="1" applyProtection="1">
      <alignment horizontal="left" vertical="center" wrapText="1" indent="1"/>
      <protection locked="0"/>
    </xf>
    <xf numFmtId="0" fontId="0" fillId="0" borderId="27" xfId="0" applyNumberFormat="1" applyFont="1" applyBorder="1" applyAlignment="1" applyProtection="1">
      <alignment horizontal="left" vertical="center" wrapText="1" indent="1"/>
      <protection locked="0"/>
    </xf>
    <xf numFmtId="0" fontId="0" fillId="33" borderId="30" xfId="0" applyFont="1" applyFill="1" applyBorder="1" applyAlignment="1">
      <alignment horizontal="left" wrapText="1" indent="1"/>
    </xf>
    <xf numFmtId="0" fontId="4" fillId="35" borderId="31" xfId="0" applyFont="1" applyFill="1" applyBorder="1" applyAlignment="1">
      <alignment horizontal="center" vertical="center" wrapText="1"/>
    </xf>
    <xf numFmtId="2" fontId="0" fillId="33" borderId="0" xfId="0" applyNumberFormat="1" applyFill="1" applyAlignment="1">
      <alignment horizontal="center" vertical="center"/>
    </xf>
    <xf numFmtId="2" fontId="0" fillId="35" borderId="0" xfId="0" applyNumberFormat="1" applyFont="1" applyFill="1" applyBorder="1" applyAlignment="1">
      <alignment horizontal="center" vertical="center" wrapText="1"/>
    </xf>
    <xf numFmtId="2" fontId="0" fillId="33" borderId="0" xfId="0" applyNumberFormat="1" applyFont="1" applyFill="1" applyBorder="1" applyAlignment="1">
      <alignment vertical="center" wrapText="1"/>
    </xf>
    <xf numFmtId="2" fontId="0" fillId="33" borderId="0" xfId="0" applyNumberFormat="1" applyFill="1" applyAlignment="1">
      <alignment vertical="center"/>
    </xf>
    <xf numFmtId="2" fontId="0" fillId="33" borderId="0" xfId="0" applyNumberFormat="1" applyFill="1" applyBorder="1" applyAlignment="1">
      <alignment vertical="center"/>
    </xf>
    <xf numFmtId="2" fontId="0" fillId="33" borderId="0" xfId="0" applyNumberFormat="1" applyFill="1" applyBorder="1" applyAlignment="1">
      <alignment horizontal="center" vertical="center"/>
    </xf>
    <xf numFmtId="2" fontId="0" fillId="36" borderId="14" xfId="0" applyNumberFormat="1" applyFont="1" applyFill="1" applyBorder="1" applyAlignment="1">
      <alignment horizontal="center" wrapText="1"/>
    </xf>
    <xf numFmtId="0" fontId="2" fillId="0" borderId="0" xfId="0" applyFont="1" applyAlignment="1">
      <alignment horizontal="center" vertical="center"/>
    </xf>
    <xf numFmtId="2" fontId="0" fillId="10" borderId="15" xfId="0" applyNumberFormat="1" applyFont="1" applyFill="1" applyBorder="1" applyAlignment="1">
      <alignment horizontal="center" vertical="center" wrapText="1"/>
    </xf>
    <xf numFmtId="0" fontId="70" fillId="0" borderId="0" xfId="0" applyFont="1" applyAlignment="1">
      <alignment horizontal="center" vertical="center"/>
    </xf>
    <xf numFmtId="0" fontId="0" fillId="0" borderId="0" xfId="0" applyFont="1" applyAlignment="1">
      <alignment/>
    </xf>
    <xf numFmtId="0" fontId="70" fillId="0" borderId="32" xfId="0" applyFont="1" applyBorder="1" applyAlignment="1">
      <alignment horizontal="center" vertical="center"/>
    </xf>
    <xf numFmtId="2" fontId="0" fillId="10" borderId="32" xfId="0" applyNumberFormat="1" applyFont="1" applyFill="1" applyBorder="1" applyAlignment="1">
      <alignment horizontal="center" vertical="center" wrapText="1"/>
    </xf>
    <xf numFmtId="0" fontId="70" fillId="0" borderId="33" xfId="0" applyFont="1" applyBorder="1" applyAlignment="1">
      <alignment horizontal="center" vertical="center"/>
    </xf>
    <xf numFmtId="0" fontId="70" fillId="0" borderId="29" xfId="0" applyFont="1" applyBorder="1" applyAlignment="1">
      <alignment horizontal="center" vertical="center"/>
    </xf>
    <xf numFmtId="2" fontId="0" fillId="37" borderId="15" xfId="0" applyNumberFormat="1" applyFont="1" applyFill="1" applyBorder="1" applyAlignment="1">
      <alignment horizontal="center" vertical="center" wrapText="1"/>
    </xf>
    <xf numFmtId="2" fontId="0" fillId="37" borderId="33" xfId="0" applyNumberFormat="1" applyFont="1" applyFill="1" applyBorder="1" applyAlignment="1">
      <alignment horizontal="center" vertical="center" wrapText="1"/>
    </xf>
    <xf numFmtId="2" fontId="0" fillId="9" borderId="15" xfId="0" applyNumberFormat="1" applyFont="1" applyFill="1" applyBorder="1" applyAlignment="1">
      <alignment horizontal="center" vertical="center" wrapText="1"/>
    </xf>
    <xf numFmtId="2" fontId="0" fillId="38" borderId="15" xfId="0" applyNumberFormat="1" applyFont="1" applyFill="1" applyBorder="1" applyAlignment="1">
      <alignment horizontal="center" vertical="center" wrapText="1"/>
    </xf>
    <xf numFmtId="2" fontId="0" fillId="13" borderId="15" xfId="0" applyNumberFormat="1" applyFont="1" applyFill="1" applyBorder="1" applyAlignment="1">
      <alignment horizontal="center" vertical="center" wrapText="1"/>
    </xf>
    <xf numFmtId="0" fontId="70" fillId="0" borderId="10" xfId="0" applyFont="1" applyBorder="1" applyAlignment="1">
      <alignment horizontal="center" vertical="center"/>
    </xf>
    <xf numFmtId="2" fontId="0" fillId="10" borderId="14" xfId="0" applyNumberFormat="1" applyFont="1" applyFill="1" applyBorder="1" applyAlignment="1">
      <alignment horizontal="center" vertical="center" wrapText="1"/>
    </xf>
    <xf numFmtId="0" fontId="70" fillId="33" borderId="33" xfId="0" applyFont="1" applyFill="1" applyBorder="1" applyAlignment="1">
      <alignment horizontal="center" vertical="center"/>
    </xf>
    <xf numFmtId="2" fontId="0" fillId="37" borderId="14" xfId="0" applyNumberFormat="1" applyFont="1" applyFill="1" applyBorder="1" applyAlignment="1">
      <alignment horizontal="center" vertical="center" wrapText="1"/>
    </xf>
    <xf numFmtId="2" fontId="0" fillId="9" borderId="32" xfId="0" applyNumberFormat="1" applyFont="1" applyFill="1" applyBorder="1" applyAlignment="1">
      <alignment horizontal="center" vertical="center" wrapText="1"/>
    </xf>
    <xf numFmtId="2" fontId="0" fillId="9" borderId="14" xfId="0" applyNumberFormat="1" applyFont="1" applyFill="1" applyBorder="1" applyAlignment="1">
      <alignment horizontal="center" vertical="center" wrapText="1"/>
    </xf>
    <xf numFmtId="2" fontId="0" fillId="38" borderId="32" xfId="0" applyNumberFormat="1" applyFont="1" applyFill="1" applyBorder="1" applyAlignment="1">
      <alignment horizontal="center" vertical="center" wrapText="1"/>
    </xf>
    <xf numFmtId="2" fontId="0" fillId="38" borderId="14" xfId="0" applyNumberFormat="1" applyFont="1" applyFill="1" applyBorder="1" applyAlignment="1">
      <alignment horizontal="center" vertical="center" wrapText="1"/>
    </xf>
    <xf numFmtId="2" fontId="0" fillId="13" borderId="32" xfId="0" applyNumberFormat="1" applyFont="1" applyFill="1" applyBorder="1" applyAlignment="1">
      <alignment horizontal="center" vertical="center" wrapText="1"/>
    </xf>
    <xf numFmtId="2" fontId="0" fillId="13" borderId="14" xfId="0" applyNumberFormat="1"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2" fillId="35" borderId="0" xfId="0" applyFont="1" applyFill="1" applyBorder="1" applyAlignment="1">
      <alignment horizontal="center" vertical="center"/>
    </xf>
    <xf numFmtId="0" fontId="70" fillId="35" borderId="0" xfId="0" applyFont="1" applyFill="1" applyBorder="1" applyAlignment="1">
      <alignment horizontal="center" vertical="center"/>
    </xf>
    <xf numFmtId="0" fontId="0" fillId="35" borderId="0" xfId="0" applyFill="1" applyBorder="1" applyAlignment="1">
      <alignment/>
    </xf>
    <xf numFmtId="2" fontId="0" fillId="37" borderId="10" xfId="0" applyNumberFormat="1" applyFont="1" applyFill="1" applyBorder="1" applyAlignment="1">
      <alignment horizontal="center" vertical="center" wrapText="1"/>
    </xf>
    <xf numFmtId="0" fontId="4" fillId="33" borderId="34" xfId="0" applyFont="1" applyFill="1" applyBorder="1" applyAlignment="1">
      <alignment horizontal="center" vertical="center" wrapText="1"/>
    </xf>
    <xf numFmtId="0" fontId="18" fillId="0" borderId="0" xfId="0" applyFont="1" applyAlignment="1">
      <alignment horizontal="center" vertical="center"/>
    </xf>
    <xf numFmtId="0" fontId="0" fillId="0" borderId="0" xfId="0" applyFill="1" applyBorder="1" applyAlignment="1">
      <alignment/>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horizontal="left" vertical="center"/>
    </xf>
    <xf numFmtId="0" fontId="0" fillId="0" borderId="33" xfId="0" applyFont="1" applyFill="1" applyBorder="1" applyAlignment="1">
      <alignment vertical="center" wrapText="1"/>
    </xf>
    <xf numFmtId="0" fontId="0" fillId="0" borderId="29" xfId="0" applyFont="1" applyFill="1" applyBorder="1" applyAlignment="1">
      <alignment vertical="center" wrapText="1"/>
    </xf>
    <xf numFmtId="0" fontId="0" fillId="0" borderId="29" xfId="0" applyBorder="1" applyAlignment="1" applyProtection="1">
      <alignment horizontal="center" vertical="center"/>
      <protection locked="0"/>
    </xf>
    <xf numFmtId="0" fontId="19" fillId="0" borderId="29" xfId="45" applyFont="1" applyBorder="1" applyAlignment="1" applyProtection="1">
      <alignment horizontal="center" vertical="center"/>
      <protection locked="0"/>
    </xf>
    <xf numFmtId="0" fontId="19" fillId="0" borderId="10" xfId="45" applyFont="1" applyBorder="1" applyAlignment="1" applyProtection="1">
      <alignment horizontal="center" vertical="center"/>
      <protection locked="0"/>
    </xf>
    <xf numFmtId="0" fontId="18" fillId="33" borderId="0" xfId="0" applyFont="1" applyFill="1" applyAlignment="1">
      <alignment horizontal="center" vertical="center"/>
    </xf>
    <xf numFmtId="1" fontId="0" fillId="0" borderId="35" xfId="0" applyNumberFormat="1" applyFont="1" applyFill="1" applyBorder="1" applyAlignment="1">
      <alignment horizontal="center" vertical="center" wrapText="1"/>
    </xf>
    <xf numFmtId="1" fontId="0" fillId="0" borderId="35" xfId="0" applyNumberFormat="1" applyFont="1" applyFill="1" applyBorder="1" applyAlignment="1">
      <alignment horizontal="center" vertical="center"/>
    </xf>
    <xf numFmtId="1" fontId="0" fillId="0" borderId="34" xfId="0" applyNumberFormat="1" applyFont="1" applyFill="1" applyBorder="1" applyAlignment="1">
      <alignment horizontal="center"/>
    </xf>
    <xf numFmtId="1" fontId="0" fillId="0" borderId="0" xfId="0" applyNumberFormat="1" applyFill="1" applyBorder="1" applyAlignment="1">
      <alignment/>
    </xf>
    <xf numFmtId="1" fontId="0" fillId="33" borderId="0" xfId="0" applyNumberFormat="1" applyFont="1" applyFill="1" applyAlignment="1">
      <alignment horizontal="center" vertical="center"/>
    </xf>
    <xf numFmtId="1" fontId="0" fillId="35" borderId="0" xfId="0" applyNumberFormat="1" applyFont="1" applyFill="1" applyBorder="1" applyAlignment="1">
      <alignment horizontal="center" vertical="center" wrapText="1"/>
    </xf>
    <xf numFmtId="0" fontId="0" fillId="35" borderId="0" xfId="0" applyFill="1" applyAlignment="1">
      <alignment/>
    </xf>
    <xf numFmtId="2" fontId="0" fillId="35" borderId="0" xfId="0" applyNumberFormat="1" applyFont="1" applyFill="1" applyAlignment="1">
      <alignment/>
    </xf>
    <xf numFmtId="0" fontId="9" fillId="35" borderId="10" xfId="0" applyFont="1" applyFill="1" applyBorder="1" applyAlignment="1">
      <alignment horizontal="center" vertical="center" wrapText="1"/>
    </xf>
    <xf numFmtId="0" fontId="9" fillId="35" borderId="36" xfId="0"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0" fontId="9" fillId="35" borderId="27" xfId="0" applyFont="1" applyFill="1" applyBorder="1" applyAlignment="1">
      <alignment horizontal="center" vertical="top" wrapText="1"/>
    </xf>
    <xf numFmtId="0" fontId="13" fillId="35" borderId="27" xfId="0" applyFont="1" applyFill="1" applyBorder="1" applyAlignment="1">
      <alignment horizontal="center" vertical="center"/>
    </xf>
    <xf numFmtId="2" fontId="0" fillId="35" borderId="29" xfId="0" applyNumberFormat="1" applyFont="1" applyFill="1" applyBorder="1" applyAlignment="1">
      <alignment horizontal="center" wrapText="1"/>
    </xf>
    <xf numFmtId="0" fontId="9" fillId="35" borderId="25" xfId="0" applyFont="1" applyFill="1" applyBorder="1" applyAlignment="1">
      <alignment horizontal="center" vertical="top" wrapText="1"/>
    </xf>
    <xf numFmtId="0" fontId="2" fillId="35" borderId="25" xfId="0" applyFont="1" applyFill="1" applyBorder="1" applyAlignment="1">
      <alignment horizontal="center" vertical="top" wrapText="1"/>
    </xf>
    <xf numFmtId="2" fontId="0" fillId="35" borderId="14" xfId="0" applyNumberFormat="1" applyFont="1" applyFill="1" applyBorder="1" applyAlignment="1">
      <alignment horizontal="center" wrapText="1"/>
    </xf>
    <xf numFmtId="0" fontId="9" fillId="35" borderId="37" xfId="0" applyFont="1" applyFill="1" applyBorder="1" applyAlignment="1">
      <alignment horizontal="center" vertical="top" wrapText="1"/>
    </xf>
    <xf numFmtId="0" fontId="2" fillId="35" borderId="37" xfId="0" applyFont="1" applyFill="1" applyBorder="1" applyAlignment="1">
      <alignment horizontal="center" vertical="top" wrapText="1"/>
    </xf>
    <xf numFmtId="0" fontId="2" fillId="35" borderId="0" xfId="0" applyFont="1" applyFill="1" applyBorder="1" applyAlignment="1">
      <alignment horizontal="center" vertical="top" wrapText="1"/>
    </xf>
    <xf numFmtId="0" fontId="9" fillId="35" borderId="26" xfId="0" applyFont="1" applyFill="1" applyBorder="1" applyAlignment="1">
      <alignment horizontal="center" vertical="top" wrapText="1"/>
    </xf>
    <xf numFmtId="0" fontId="0" fillId="35" borderId="0" xfId="0" applyFont="1" applyFill="1" applyAlignment="1">
      <alignment/>
    </xf>
    <xf numFmtId="1" fontId="0" fillId="35" borderId="30" xfId="0" applyNumberFormat="1" applyFont="1" applyFill="1" applyBorder="1" applyAlignment="1">
      <alignment horizontal="center" vertical="center" wrapText="1"/>
    </xf>
    <xf numFmtId="0" fontId="0" fillId="0" borderId="27" xfId="0" applyBorder="1" applyAlignment="1" applyProtection="1">
      <alignment horizontal="left" vertical="center" wrapText="1" indent="1"/>
      <protection locked="0"/>
    </xf>
    <xf numFmtId="1" fontId="0" fillId="35" borderId="36" xfId="0" applyNumberFormat="1" applyFont="1" applyFill="1" applyBorder="1" applyAlignment="1">
      <alignment horizontal="center" vertical="center" wrapText="1"/>
    </xf>
    <xf numFmtId="2" fontId="0" fillId="10" borderId="20" xfId="0" applyNumberFormat="1" applyFont="1" applyFill="1" applyBorder="1" applyAlignment="1">
      <alignment horizontal="center" vertical="center"/>
    </xf>
    <xf numFmtId="2" fontId="0" fillId="10" borderId="17" xfId="0" applyNumberFormat="1" applyFill="1" applyBorder="1" applyAlignment="1">
      <alignment horizontal="center" vertical="center"/>
    </xf>
    <xf numFmtId="0" fontId="0" fillId="0" borderId="12" xfId="0" applyBorder="1" applyAlignment="1" applyProtection="1">
      <alignment horizontal="left" vertical="center" wrapText="1" indent="1"/>
      <protection locked="0"/>
    </xf>
    <xf numFmtId="0" fontId="15" fillId="0" borderId="0" xfId="0" applyFont="1" applyAlignment="1">
      <alignment horizontal="left" vertical="center" wrapText="1"/>
    </xf>
    <xf numFmtId="0" fontId="15" fillId="0" borderId="29"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71" fillId="0" borderId="34" xfId="0" applyFont="1" applyBorder="1" applyAlignment="1" applyProtection="1">
      <alignment horizontal="left" vertical="center" wrapText="1"/>
      <protection locked="0"/>
    </xf>
    <xf numFmtId="0" fontId="72" fillId="35" borderId="11" xfId="0" applyFont="1" applyFill="1" applyBorder="1" applyAlignment="1" applyProtection="1">
      <alignment horizontal="left" vertical="center" wrapText="1"/>
      <protection locked="0"/>
    </xf>
    <xf numFmtId="0" fontId="72" fillId="0" borderId="34" xfId="0" applyFont="1" applyBorder="1" applyAlignment="1" applyProtection="1">
      <alignment horizontal="left" vertical="center" wrapText="1"/>
      <protection locked="0"/>
    </xf>
    <xf numFmtId="0" fontId="72" fillId="0" borderId="29" xfId="0" applyFont="1" applyBorder="1" applyAlignment="1" applyProtection="1">
      <alignment horizontal="left" vertical="center" wrapText="1"/>
      <protection locked="0"/>
    </xf>
    <xf numFmtId="0" fontId="72" fillId="33" borderId="0" xfId="0" applyFont="1" applyFill="1" applyAlignment="1">
      <alignment horizontal="left" vertical="center" wrapText="1"/>
    </xf>
    <xf numFmtId="0" fontId="15" fillId="33" borderId="0" xfId="0" applyFont="1" applyFill="1" applyAlignment="1">
      <alignment horizontal="left" vertical="center" wrapText="1"/>
    </xf>
    <xf numFmtId="0" fontId="0" fillId="0" borderId="38" xfId="0" applyBorder="1" applyAlignment="1">
      <alignment horizontal="center" vertical="center"/>
    </xf>
    <xf numFmtId="0" fontId="73" fillId="0" borderId="12"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74" fillId="0" borderId="1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indent="1"/>
      <protection locked="0"/>
    </xf>
    <xf numFmtId="0" fontId="0" fillId="0" borderId="39" xfId="0" applyBorder="1" applyAlignment="1" applyProtection="1">
      <alignment horizontal="center" vertical="center"/>
      <protection locked="0"/>
    </xf>
    <xf numFmtId="0" fontId="74" fillId="0" borderId="39" xfId="0" applyFont="1" applyBorder="1" applyAlignment="1" applyProtection="1">
      <alignment horizontal="left" vertical="center" wrapText="1"/>
      <protection locked="0"/>
    </xf>
    <xf numFmtId="0" fontId="73" fillId="0" borderId="13" xfId="0" applyFont="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71" fillId="0" borderId="40" xfId="0" applyFont="1" applyBorder="1" applyAlignment="1" applyProtection="1">
      <alignment horizontal="left" vertical="center" wrapText="1"/>
      <protection locked="0"/>
    </xf>
    <xf numFmtId="0" fontId="0" fillId="0" borderId="39" xfId="0" applyFill="1" applyBorder="1" applyAlignment="1" applyProtection="1">
      <alignment horizontal="left" vertical="center" wrapText="1" indent="1"/>
      <protection locked="0"/>
    </xf>
    <xf numFmtId="0" fontId="71" fillId="0" borderId="41" xfId="0" applyFont="1" applyBorder="1" applyAlignment="1" applyProtection="1">
      <alignment horizontal="left" vertical="center" wrapText="1"/>
      <protection locked="0"/>
    </xf>
    <xf numFmtId="0" fontId="71" fillId="0" borderId="42"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9" fillId="0" borderId="12" xfId="45" applyFont="1" applyBorder="1" applyAlignment="1" applyProtection="1">
      <alignment horizontal="center" vertical="center"/>
      <protection locked="0"/>
    </xf>
    <xf numFmtId="0" fontId="19" fillId="0" borderId="13" xfId="45" applyFont="1" applyBorder="1" applyAlignment="1" applyProtection="1">
      <alignment horizontal="center" vertical="center"/>
      <protection locked="0"/>
    </xf>
    <xf numFmtId="0" fontId="15" fillId="0" borderId="4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39" xfId="0" applyFont="1" applyBorder="1" applyAlignment="1" applyProtection="1">
      <alignment horizontal="left" vertical="center" wrapText="1" indent="1"/>
      <protection locked="0"/>
    </xf>
    <xf numFmtId="0" fontId="15" fillId="0" borderId="41" xfId="0" applyFont="1" applyBorder="1" applyAlignment="1" applyProtection="1">
      <alignment horizontal="left" vertical="center" wrapText="1"/>
      <protection locked="0"/>
    </xf>
    <xf numFmtId="0" fontId="69" fillId="0" borderId="27" xfId="0" applyFont="1" applyBorder="1" applyAlignment="1" applyProtection="1">
      <alignment horizontal="left" vertical="center" wrapText="1" indent="1"/>
      <protection locked="0"/>
    </xf>
    <xf numFmtId="0" fontId="0" fillId="9" borderId="43" xfId="0" applyFill="1" applyBorder="1" applyAlignment="1">
      <alignment horizontal="center" vertical="center"/>
    </xf>
    <xf numFmtId="0" fontId="0" fillId="9" borderId="44" xfId="0" applyFont="1" applyFill="1" applyBorder="1" applyAlignment="1">
      <alignment horizontal="center" vertical="center"/>
    </xf>
    <xf numFmtId="0" fontId="0" fillId="0" borderId="34" xfId="0" applyFont="1" applyFill="1" applyBorder="1" applyAlignment="1" applyProtection="1">
      <alignment horizontal="left" vertical="center" wrapText="1" indent="1"/>
      <protection locked="0"/>
    </xf>
    <xf numFmtId="0" fontId="0" fillId="0" borderId="27" xfId="0" applyNumberFormat="1" applyFont="1" applyBorder="1" applyAlignment="1" applyProtection="1">
      <alignment horizontal="left" vertical="center" wrapText="1" indent="1"/>
      <protection locked="0"/>
    </xf>
    <xf numFmtId="0" fontId="72" fillId="0" borderId="42" xfId="0" applyFont="1" applyBorder="1" applyAlignment="1" applyProtection="1">
      <alignment horizontal="left" vertical="center" wrapText="1"/>
      <protection locked="0"/>
    </xf>
    <xf numFmtId="0" fontId="72" fillId="0" borderId="4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26"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0" borderId="29" xfId="0" applyFont="1" applyBorder="1" applyAlignment="1" applyProtection="1">
      <alignment horizontal="left" vertical="center" wrapText="1" indent="1"/>
      <protection locked="0"/>
    </xf>
    <xf numFmtId="0" fontId="69" fillId="0" borderId="29" xfId="0" applyFont="1" applyBorder="1" applyAlignment="1" applyProtection="1">
      <alignment horizontal="left" vertical="center" wrapText="1" indent="1"/>
      <protection locked="0"/>
    </xf>
    <xf numFmtId="0" fontId="15" fillId="0" borderId="40" xfId="0" applyFont="1" applyBorder="1" applyAlignment="1">
      <alignment horizontal="left" vertical="center" wrapText="1"/>
    </xf>
    <xf numFmtId="0" fontId="74" fillId="0" borderId="42" xfId="0" applyFont="1" applyBorder="1" applyAlignment="1" applyProtection="1">
      <alignment horizontal="left" vertical="center" wrapText="1"/>
      <protection locked="0"/>
    </xf>
    <xf numFmtId="0" fontId="0" fillId="0" borderId="26" xfId="0" applyNumberFormat="1" applyFont="1" applyBorder="1" applyAlignment="1" applyProtection="1">
      <alignment horizontal="left" vertical="center" wrapText="1" indent="1"/>
      <protection locked="0"/>
    </xf>
    <xf numFmtId="0" fontId="72" fillId="0" borderId="12" xfId="0" applyFont="1" applyBorder="1" applyAlignment="1" applyProtection="1">
      <alignment horizontal="left" vertical="center" wrapText="1"/>
      <protection locked="0"/>
    </xf>
    <xf numFmtId="0" fontId="72" fillId="0" borderId="13"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75" fillId="35" borderId="0" xfId="0" applyFont="1" applyFill="1" applyBorder="1" applyAlignment="1">
      <alignment horizontal="center"/>
    </xf>
    <xf numFmtId="0" fontId="76" fillId="35" borderId="0" xfId="0" applyFont="1" applyFill="1" applyBorder="1" applyAlignment="1">
      <alignment/>
    </xf>
    <xf numFmtId="0" fontId="26" fillId="35" borderId="0" xfId="0" applyFont="1" applyFill="1" applyBorder="1" applyAlignment="1">
      <alignment/>
    </xf>
    <xf numFmtId="0" fontId="26" fillId="35" borderId="0" xfId="0" applyFont="1" applyFill="1" applyBorder="1" applyAlignment="1">
      <alignment horizontal="left" indent="5"/>
    </xf>
    <xf numFmtId="0" fontId="0" fillId="2" borderId="45" xfId="0" applyFill="1" applyBorder="1" applyAlignment="1">
      <alignment/>
    </xf>
    <xf numFmtId="0" fontId="0" fillId="2" borderId="46" xfId="0" applyFill="1" applyBorder="1" applyAlignment="1">
      <alignment/>
    </xf>
    <xf numFmtId="0" fontId="0" fillId="2" borderId="47" xfId="0" applyFill="1" applyBorder="1" applyAlignment="1">
      <alignment/>
    </xf>
    <xf numFmtId="0" fontId="0" fillId="2" borderId="48" xfId="0" applyFill="1" applyBorder="1" applyAlignment="1">
      <alignment/>
    </xf>
    <xf numFmtId="0" fontId="0" fillId="2" borderId="49" xfId="0" applyFill="1" applyBorder="1" applyAlignment="1">
      <alignment/>
    </xf>
    <xf numFmtId="0" fontId="0" fillId="2" borderId="0" xfId="0" applyFill="1" applyBorder="1" applyAlignment="1">
      <alignment/>
    </xf>
    <xf numFmtId="0" fontId="0" fillId="2" borderId="0" xfId="0" applyFill="1" applyBorder="1" applyAlignment="1">
      <alignment horizontal="justify" vertical="center" wrapText="1"/>
    </xf>
    <xf numFmtId="0" fontId="2" fillId="2" borderId="0" xfId="0" applyFont="1" applyFill="1" applyBorder="1" applyAlignment="1">
      <alignment horizontal="left" vertical="center" wrapText="1"/>
    </xf>
    <xf numFmtId="0" fontId="0" fillId="2" borderId="50" xfId="0" applyFill="1" applyBorder="1" applyAlignment="1">
      <alignment/>
    </xf>
    <xf numFmtId="0" fontId="0" fillId="2" borderId="51" xfId="0" applyFill="1" applyBorder="1" applyAlignment="1">
      <alignment/>
    </xf>
    <xf numFmtId="0" fontId="0" fillId="2" borderId="52" xfId="0" applyFill="1" applyBorder="1" applyAlignment="1">
      <alignment/>
    </xf>
    <xf numFmtId="0" fontId="77" fillId="2" borderId="0" xfId="0" applyFont="1" applyFill="1" applyAlignment="1">
      <alignment horizontal="center" vertical="center"/>
    </xf>
    <xf numFmtId="0" fontId="0" fillId="0" borderId="28" xfId="0" applyFill="1" applyBorder="1" applyAlignment="1">
      <alignment horizontal="center" vertical="center"/>
    </xf>
    <xf numFmtId="0" fontId="0" fillId="0" borderId="11" xfId="0" applyFill="1" applyBorder="1" applyAlignment="1">
      <alignment horizontal="center" vertical="center"/>
    </xf>
    <xf numFmtId="0" fontId="7" fillId="34" borderId="28" xfId="0" applyFont="1" applyFill="1" applyBorder="1" applyAlignment="1">
      <alignment horizontal="center" vertical="center"/>
    </xf>
    <xf numFmtId="0" fontId="0" fillId="0" borderId="31" xfId="0" applyBorder="1" applyAlignment="1">
      <alignment/>
    </xf>
    <xf numFmtId="0" fontId="0" fillId="0" borderId="11" xfId="0" applyBorder="1" applyAlignment="1">
      <alignment/>
    </xf>
    <xf numFmtId="0" fontId="11" fillId="39" borderId="28" xfId="0" applyFont="1" applyFill="1" applyBorder="1" applyAlignment="1">
      <alignment horizontal="center" vertical="center"/>
    </xf>
    <xf numFmtId="0" fontId="11" fillId="39" borderId="31" xfId="0" applyFont="1" applyFill="1" applyBorder="1" applyAlignment="1">
      <alignment horizontal="center" vertical="center"/>
    </xf>
    <xf numFmtId="0" fontId="11" fillId="39" borderId="11" xfId="0" applyFont="1" applyFill="1" applyBorder="1" applyAlignment="1">
      <alignment horizontal="center" vertical="center"/>
    </xf>
    <xf numFmtId="0" fontId="11" fillId="39" borderId="28" xfId="0" applyFont="1" applyFill="1" applyBorder="1" applyAlignment="1" applyProtection="1">
      <alignment horizontal="center" vertical="center"/>
      <protection locked="0"/>
    </xf>
    <xf numFmtId="0" fontId="11" fillId="39" borderId="31" xfId="0" applyFont="1" applyFill="1" applyBorder="1" applyAlignment="1" applyProtection="1">
      <alignment horizontal="center" vertical="center"/>
      <protection locked="0"/>
    </xf>
    <xf numFmtId="0" fontId="11" fillId="39" borderId="11" xfId="0" applyFont="1" applyFill="1" applyBorder="1" applyAlignment="1" applyProtection="1">
      <alignment horizontal="center" vertical="center"/>
      <protection locked="0"/>
    </xf>
    <xf numFmtId="2" fontId="0" fillId="10" borderId="53" xfId="0" applyNumberFormat="1" applyFill="1" applyBorder="1" applyAlignment="1">
      <alignment horizontal="center" vertical="center"/>
    </xf>
    <xf numFmtId="2" fontId="0" fillId="10" borderId="44" xfId="0" applyNumberFormat="1" applyFill="1" applyBorder="1" applyAlignment="1">
      <alignment horizontal="center" vertical="center"/>
    </xf>
    <xf numFmtId="2" fontId="0" fillId="13" borderId="54" xfId="0" applyNumberFormat="1" applyFill="1" applyBorder="1" applyAlignment="1">
      <alignment horizontal="center" vertical="center"/>
    </xf>
    <xf numFmtId="2" fontId="0" fillId="13" borderId="55" xfId="0" applyNumberFormat="1" applyFill="1" applyBorder="1" applyAlignment="1">
      <alignment horizontal="center" vertical="center"/>
    </xf>
    <xf numFmtId="2" fontId="0" fillId="13" borderId="56" xfId="0" applyNumberFormat="1" applyFill="1" applyBorder="1" applyAlignment="1">
      <alignment horizontal="center" vertical="center"/>
    </xf>
    <xf numFmtId="2" fontId="0" fillId="10" borderId="57" xfId="0" applyNumberFormat="1" applyFill="1" applyBorder="1" applyAlignment="1">
      <alignment horizontal="center" vertical="center"/>
    </xf>
    <xf numFmtId="2" fontId="0" fillId="10" borderId="58" xfId="0" applyNumberFormat="1" applyFill="1" applyBorder="1" applyAlignment="1">
      <alignment horizontal="center" vertical="center"/>
    </xf>
    <xf numFmtId="0" fontId="2" fillId="33" borderId="28"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2" fillId="40" borderId="35" xfId="0" applyNumberFormat="1" applyFont="1" applyFill="1" applyBorder="1" applyAlignment="1">
      <alignment horizontal="center" vertical="center"/>
    </xf>
    <xf numFmtId="2" fontId="2" fillId="40" borderId="41" xfId="0" applyNumberFormat="1" applyFont="1" applyFill="1" applyBorder="1" applyAlignment="1">
      <alignment horizontal="center" vertical="center"/>
    </xf>
    <xf numFmtId="2" fontId="0" fillId="33" borderId="35" xfId="0" applyNumberFormat="1" applyFill="1" applyBorder="1" applyAlignment="1">
      <alignment horizontal="center"/>
    </xf>
    <xf numFmtId="2" fontId="2" fillId="40" borderId="59" xfId="0" applyNumberFormat="1" applyFont="1" applyFill="1" applyBorder="1" applyAlignment="1">
      <alignment horizontal="center" vertical="center"/>
    </xf>
    <xf numFmtId="2" fontId="2" fillId="33" borderId="35" xfId="0" applyNumberFormat="1" applyFont="1" applyFill="1" applyBorder="1" applyAlignment="1">
      <alignment horizontal="center"/>
    </xf>
    <xf numFmtId="2" fontId="2" fillId="40" borderId="34" xfId="0" applyNumberFormat="1" applyFont="1" applyFill="1" applyBorder="1" applyAlignment="1">
      <alignment horizontal="center" vertical="center"/>
    </xf>
    <xf numFmtId="2" fontId="0" fillId="13" borderId="40" xfId="0" applyNumberFormat="1" applyFill="1" applyBorder="1" applyAlignment="1">
      <alignment horizontal="center" vertical="center"/>
    </xf>
    <xf numFmtId="0" fontId="0" fillId="33" borderId="35" xfId="0" applyFill="1" applyBorder="1" applyAlignment="1">
      <alignment horizontal="center"/>
    </xf>
    <xf numFmtId="2" fontId="0" fillId="13" borderId="59" xfId="0" applyNumberFormat="1" applyFill="1" applyBorder="1" applyAlignment="1">
      <alignment horizontal="center" vertical="center"/>
    </xf>
    <xf numFmtId="2" fontId="0" fillId="13" borderId="35" xfId="0" applyNumberFormat="1" applyFill="1" applyBorder="1" applyAlignment="1">
      <alignment horizontal="center" vertical="center"/>
    </xf>
    <xf numFmtId="2" fontId="0" fillId="10" borderId="17" xfId="0" applyNumberFormat="1" applyFill="1" applyBorder="1" applyAlignment="1">
      <alignment horizontal="center" vertical="center"/>
    </xf>
    <xf numFmtId="2" fontId="0" fillId="33" borderId="57" xfId="0" applyNumberFormat="1" applyFill="1" applyBorder="1" applyAlignment="1">
      <alignment horizontal="center"/>
    </xf>
    <xf numFmtId="2" fontId="0" fillId="10" borderId="60" xfId="0" applyNumberFormat="1" applyFont="1" applyFill="1" applyBorder="1" applyAlignment="1">
      <alignment horizontal="center" vertical="center" wrapText="1"/>
    </xf>
    <xf numFmtId="2" fontId="0" fillId="10" borderId="57" xfId="0" applyNumberFormat="1" applyFont="1" applyFill="1" applyBorder="1" applyAlignment="1">
      <alignment horizontal="center" vertical="center" wrapText="1"/>
    </xf>
    <xf numFmtId="2" fontId="0" fillId="10" borderId="58" xfId="0" applyNumberFormat="1" applyFont="1" applyFill="1" applyBorder="1" applyAlignment="1">
      <alignment horizontal="center" vertical="center" wrapText="1"/>
    </xf>
    <xf numFmtId="2" fontId="0" fillId="10" borderId="53" xfId="0" applyNumberFormat="1" applyFont="1" applyFill="1" applyBorder="1" applyAlignment="1">
      <alignment horizontal="center" vertical="center"/>
    </xf>
    <xf numFmtId="2" fontId="0" fillId="10" borderId="57" xfId="0" applyNumberFormat="1" applyFont="1" applyFill="1" applyBorder="1" applyAlignment="1">
      <alignment horizontal="center" vertical="center"/>
    </xf>
    <xf numFmtId="2" fontId="0" fillId="10" borderId="58" xfId="0" applyNumberFormat="1" applyFont="1" applyFill="1" applyBorder="1" applyAlignment="1">
      <alignment horizontal="center" vertical="center"/>
    </xf>
    <xf numFmtId="2" fontId="0" fillId="10" borderId="60" xfId="0" applyNumberFormat="1" applyFill="1" applyBorder="1" applyAlignment="1">
      <alignment horizontal="center" vertical="center"/>
    </xf>
    <xf numFmtId="2" fontId="0" fillId="33" borderId="57" xfId="0" applyNumberFormat="1" applyFill="1" applyBorder="1" applyAlignment="1">
      <alignment horizontal="center" vertical="center"/>
    </xf>
    <xf numFmtId="2" fontId="0" fillId="13" borderId="61" xfId="0" applyNumberFormat="1" applyFill="1" applyBorder="1" applyAlignment="1">
      <alignment horizontal="center" vertical="center"/>
    </xf>
    <xf numFmtId="2" fontId="0" fillId="13" borderId="41" xfId="0" applyNumberFormat="1" applyFill="1" applyBorder="1" applyAlignment="1">
      <alignment horizontal="center" vertical="center"/>
    </xf>
    <xf numFmtId="0" fontId="0" fillId="33" borderId="35" xfId="0" applyFill="1" applyBorder="1" applyAlignment="1">
      <alignment horizontal="center" vertical="center"/>
    </xf>
    <xf numFmtId="0" fontId="0" fillId="9" borderId="60" xfId="0" applyFill="1" applyBorder="1" applyAlignment="1">
      <alignment horizontal="center" vertical="center"/>
    </xf>
    <xf numFmtId="0" fontId="0" fillId="9" borderId="57" xfId="0" applyFill="1" applyBorder="1" applyAlignment="1">
      <alignment horizontal="center" vertical="center"/>
    </xf>
    <xf numFmtId="0" fontId="0" fillId="9" borderId="44" xfId="0" applyFill="1" applyBorder="1" applyAlignment="1">
      <alignment horizontal="center" vertical="center"/>
    </xf>
    <xf numFmtId="0" fontId="10" fillId="33" borderId="61"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34" xfId="0" applyFont="1" applyFill="1" applyBorder="1" applyAlignment="1">
      <alignment horizontal="center" vertical="center" wrapText="1"/>
    </xf>
    <xf numFmtId="2" fontId="0" fillId="10" borderId="60" xfId="0" applyNumberFormat="1" applyFont="1" applyFill="1" applyBorder="1" applyAlignment="1" applyProtection="1">
      <alignment horizontal="center" vertical="center"/>
      <protection/>
    </xf>
    <xf numFmtId="2" fontId="0" fillId="10" borderId="57" xfId="0" applyNumberFormat="1" applyFont="1" applyFill="1" applyBorder="1" applyAlignment="1" applyProtection="1">
      <alignment horizontal="center" vertical="center"/>
      <protection/>
    </xf>
    <xf numFmtId="2" fontId="0" fillId="10" borderId="58" xfId="0" applyNumberFormat="1" applyFont="1" applyFill="1" applyBorder="1" applyAlignment="1" applyProtection="1">
      <alignment horizontal="center" vertical="center"/>
      <protection/>
    </xf>
    <xf numFmtId="0" fontId="4" fillId="33" borderId="61"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61"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4" xfId="0" applyFont="1" applyFill="1" applyBorder="1" applyAlignment="1">
      <alignment horizontal="center" vertical="center"/>
    </xf>
    <xf numFmtId="0" fontId="0" fillId="41" borderId="62" xfId="0" applyFill="1" applyBorder="1" applyAlignment="1">
      <alignment horizontal="center" vertical="center"/>
    </xf>
    <xf numFmtId="0" fontId="0" fillId="41" borderId="63" xfId="0" applyFill="1" applyBorder="1" applyAlignment="1">
      <alignment horizontal="center" vertical="center"/>
    </xf>
    <xf numFmtId="0" fontId="0" fillId="41" borderId="64" xfId="0" applyFill="1" applyBorder="1" applyAlignment="1">
      <alignment horizontal="center" vertical="center"/>
    </xf>
    <xf numFmtId="0" fontId="0" fillId="41" borderId="65" xfId="0" applyFill="1" applyBorder="1" applyAlignment="1">
      <alignment horizontal="center" vertical="center"/>
    </xf>
    <xf numFmtId="0" fontId="0" fillId="41" borderId="66" xfId="0" applyFill="1" applyBorder="1" applyAlignment="1">
      <alignment horizontal="center" vertical="center"/>
    </xf>
    <xf numFmtId="0" fontId="0" fillId="41" borderId="26" xfId="0" applyFill="1" applyBorder="1" applyAlignment="1">
      <alignment horizontal="center" vertical="center"/>
    </xf>
    <xf numFmtId="0" fontId="4" fillId="33" borderId="3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6" xfId="0" applyFont="1" applyBorder="1" applyAlignment="1">
      <alignment horizontal="center" vertical="center" wrapText="1"/>
    </xf>
    <xf numFmtId="0" fontId="18" fillId="0" borderId="28" xfId="0" applyFont="1" applyBorder="1" applyAlignment="1">
      <alignment horizontal="center" vertical="center" wrapText="1"/>
    </xf>
    <xf numFmtId="0" fontId="0" fillId="0" borderId="11" xfId="0"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6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0" fillId="33" borderId="31"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35" xfId="0"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ill>
        <patternFill>
          <bgColor indexed="11"/>
        </patternFill>
      </fill>
    </dxf>
    <dxf>
      <fill>
        <patternFill>
          <bgColor indexed="51"/>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75"/>
          <c:y val="0.106"/>
          <c:w val="0.43725"/>
          <c:h val="0.7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5.94</c:v>
                </c:pt>
                <c:pt idx="1">
                  <c:v>47.432142857142864</c:v>
                </c:pt>
                <c:pt idx="2">
                  <c:v>39.28</c:v>
                </c:pt>
                <c:pt idx="3">
                  <c:v>47.62232142857143</c:v>
                </c:pt>
                <c:pt idx="4">
                  <c:v>33.2375</c:v>
                </c:pt>
              </c:numCache>
            </c:numRef>
          </c:val>
        </c:ser>
        <c:axId val="14616122"/>
        <c:axId val="64436235"/>
      </c:radarChart>
      <c:catAx>
        <c:axId val="14616122"/>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64436235"/>
        <c:crosses val="autoZero"/>
        <c:auto val="0"/>
        <c:lblOffset val="100"/>
        <c:tickLblSkip val="1"/>
        <c:noMultiLvlLbl val="0"/>
      </c:catAx>
      <c:valAx>
        <c:axId val="64436235"/>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1100" b="1" i="0" u="none" baseline="0">
                <a:solidFill>
                  <a:srgbClr val="000000"/>
                </a:solidFill>
              </a:defRPr>
            </a:pPr>
          </a:p>
        </c:txPr>
        <c:crossAx val="14616122"/>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
          <c:y val="0.2335"/>
          <c:w val="0.3555"/>
          <c:h val="0.527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71.28571428571429</c:v>
                </c:pt>
                <c:pt idx="1">
                  <c:v>60</c:v>
                </c:pt>
                <c:pt idx="2">
                  <c:v>70.625</c:v>
                </c:pt>
                <c:pt idx="3">
                  <c:v>33</c:v>
                </c:pt>
                <c:pt idx="4">
                  <c:v>66.5</c:v>
                </c:pt>
              </c:numCache>
            </c:numRef>
          </c:val>
        </c:ser>
        <c:axId val="53553716"/>
        <c:axId val="12221397"/>
      </c:radarChart>
      <c:catAx>
        <c:axId val="535537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21397"/>
        <c:crosses val="autoZero"/>
        <c:auto val="0"/>
        <c:lblOffset val="100"/>
        <c:tickLblSkip val="1"/>
        <c:noMultiLvlLbl val="0"/>
      </c:catAx>
      <c:valAx>
        <c:axId val="1222139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3553716"/>
        <c:crossesAt val="1"/>
        <c:crossBetween val="between"/>
        <c:dispUnits/>
      </c:valAx>
      <c:spPr>
        <a:solidFill>
          <a:srgbClr val="FFFFFF"/>
        </a:solidFill>
        <a:ln w="3175">
          <a:noFill/>
        </a:ln>
      </c:spPr>
    </c:plotArea>
    <c:legend>
      <c:legendPos val="r"/>
      <c:layout>
        <c:manualLayout>
          <c:xMode val="edge"/>
          <c:yMode val="edge"/>
          <c:x val="0.75075"/>
          <c:y val="0.436"/>
          <c:w val="0.23325"/>
          <c:h val="0.1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5125"/>
          <c:w val="0.32725"/>
          <c:h val="0.492"/>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37.25</c:v>
                </c:pt>
                <c:pt idx="1">
                  <c:v>49.75</c:v>
                </c:pt>
                <c:pt idx="2">
                  <c:v>0</c:v>
                </c:pt>
                <c:pt idx="3">
                  <c:v>27.5</c:v>
                </c:pt>
              </c:numCache>
            </c:numRef>
          </c:val>
        </c:ser>
        <c:axId val="42883710"/>
        <c:axId val="50409071"/>
      </c:radarChart>
      <c:catAx>
        <c:axId val="428837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09071"/>
        <c:crosses val="autoZero"/>
        <c:auto val="0"/>
        <c:lblOffset val="100"/>
        <c:tickLblSkip val="1"/>
        <c:noMultiLvlLbl val="0"/>
      </c:catAx>
      <c:valAx>
        <c:axId val="5040907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2883710"/>
        <c:crossesAt val="1"/>
        <c:crossBetween val="between"/>
        <c:dispUnits/>
      </c:valAx>
      <c:spPr>
        <a:solidFill>
          <a:srgbClr val="FFFFFF"/>
        </a:solidFill>
        <a:ln w="3175">
          <a:noFill/>
        </a:ln>
      </c:spPr>
    </c:plotArea>
    <c:legend>
      <c:legendPos val="r"/>
      <c:layout>
        <c:manualLayout>
          <c:xMode val="edge"/>
          <c:yMode val="edge"/>
          <c:x val="0.7515"/>
          <c:y val="0.4355"/>
          <c:w val="0.2325"/>
          <c:h val="0.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
          <c:y val="0.20825"/>
          <c:w val="0.369"/>
          <c:h val="0.552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5.94</c:v>
                </c:pt>
                <c:pt idx="1">
                  <c:v>47.432142857142864</c:v>
                </c:pt>
                <c:pt idx="2">
                  <c:v>39.28</c:v>
                </c:pt>
                <c:pt idx="3">
                  <c:v>47.62232142857143</c:v>
                </c:pt>
                <c:pt idx="4">
                  <c:v>33.2375</c:v>
                </c:pt>
              </c:numCache>
            </c:numRef>
          </c:val>
        </c:ser>
        <c:axId val="51028456"/>
        <c:axId val="56602921"/>
      </c:radarChart>
      <c:catAx>
        <c:axId val="51028456"/>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666699"/>
                </a:solidFill>
              </a:defRPr>
            </a:pPr>
          </a:p>
        </c:txPr>
        <c:crossAx val="56602921"/>
        <c:crosses val="autoZero"/>
        <c:auto val="0"/>
        <c:lblOffset val="100"/>
        <c:tickLblSkip val="1"/>
        <c:noMultiLvlLbl val="0"/>
      </c:catAx>
      <c:valAx>
        <c:axId val="56602921"/>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950" b="0" i="0" u="none" baseline="0">
                <a:solidFill>
                  <a:srgbClr val="000000"/>
                </a:solidFill>
              </a:defRPr>
            </a:pPr>
          </a:p>
        </c:txPr>
        <c:crossAx val="51028456"/>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25"/>
          <c:y val="0.2105"/>
          <c:w val="0.42375"/>
          <c:h val="0.57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19.8</c:v>
                </c:pt>
                <c:pt idx="1">
                  <c:v>0</c:v>
                </c:pt>
                <c:pt idx="2">
                  <c:v>0</c:v>
                </c:pt>
              </c:numCache>
            </c:numRef>
          </c:val>
        </c:ser>
        <c:axId val="43055204"/>
        <c:axId val="51952517"/>
      </c:radarChart>
      <c:catAx>
        <c:axId val="430552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952517"/>
        <c:crosses val="autoZero"/>
        <c:auto val="0"/>
        <c:lblOffset val="100"/>
        <c:tickLblSkip val="1"/>
        <c:noMultiLvlLbl val="0"/>
      </c:catAx>
      <c:valAx>
        <c:axId val="5195251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3055204"/>
        <c:crossesAt val="1"/>
        <c:crossBetween val="between"/>
        <c:dispUnits/>
      </c:valAx>
      <c:spPr>
        <a:solidFill>
          <a:srgbClr val="FFFFFF"/>
        </a:solidFill>
        <a:ln w="3175">
          <a:noFill/>
        </a:ln>
      </c:spPr>
    </c:plotArea>
    <c:legend>
      <c:legendPos val="r"/>
      <c:layout>
        <c:manualLayout>
          <c:xMode val="edge"/>
          <c:yMode val="edge"/>
          <c:x val="0.867"/>
          <c:y val="0.46875"/>
          <c:w val="0.124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
          <c:y val="0.18475"/>
          <c:w val="0.3645"/>
          <c:h val="0.6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52.142857142857146</c:v>
                </c:pt>
                <c:pt idx="1">
                  <c:v>61.714285714285715</c:v>
                </c:pt>
                <c:pt idx="2">
                  <c:v>33.25</c:v>
                </c:pt>
                <c:pt idx="3">
                  <c:v>33</c:v>
                </c:pt>
              </c:numCache>
            </c:numRef>
          </c:val>
        </c:ser>
        <c:axId val="64919470"/>
        <c:axId val="47404319"/>
      </c:radarChart>
      <c:catAx>
        <c:axId val="649194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04319"/>
        <c:crosses val="autoZero"/>
        <c:auto val="0"/>
        <c:lblOffset val="100"/>
        <c:tickLblSkip val="1"/>
        <c:noMultiLvlLbl val="0"/>
      </c:catAx>
      <c:valAx>
        <c:axId val="4740431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4919470"/>
        <c:crossesAt val="1"/>
        <c:crossBetween val="between"/>
        <c:dispUnits/>
      </c:valAx>
      <c:spPr>
        <a:solidFill>
          <a:srgbClr val="FFFFFF"/>
        </a:solidFill>
        <a:ln w="3175">
          <a:noFill/>
        </a:ln>
      </c:spPr>
    </c:plotArea>
    <c:legend>
      <c:legendPos val="r"/>
      <c:layout>
        <c:manualLayout>
          <c:xMode val="edge"/>
          <c:yMode val="edge"/>
          <c:x val="0.86175"/>
          <c:y val="0.46025"/>
          <c:w val="0.1295"/>
          <c:h val="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5"/>
          <c:y val="0.19675"/>
          <c:w val="0.407"/>
          <c:h val="0.603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0</c:v>
                </c:pt>
                <c:pt idx="1">
                  <c:v>46.4</c:v>
                </c:pt>
                <c:pt idx="2">
                  <c:v>100</c:v>
                </c:pt>
              </c:numCache>
            </c:numRef>
          </c:val>
        </c:ser>
        <c:axId val="23985688"/>
        <c:axId val="14544601"/>
      </c:radarChart>
      <c:catAx>
        <c:axId val="2398568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544601"/>
        <c:crosses val="autoZero"/>
        <c:auto val="0"/>
        <c:lblOffset val="100"/>
        <c:tickLblSkip val="1"/>
        <c:noMultiLvlLbl val="0"/>
      </c:catAx>
      <c:valAx>
        <c:axId val="1454460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3985688"/>
        <c:crossesAt val="1"/>
        <c:crossBetween val="between"/>
        <c:dispUnits/>
      </c:valAx>
      <c:spPr>
        <a:solidFill>
          <a:srgbClr val="FFFFFF"/>
        </a:solidFill>
        <a:ln w="3175">
          <a:noFill/>
        </a:ln>
      </c:spPr>
    </c:plotArea>
    <c:legend>
      <c:legendPos val="r"/>
      <c:layout>
        <c:manualLayout>
          <c:xMode val="edge"/>
          <c:yMode val="edge"/>
          <c:x val="0.86475"/>
          <c:y val="0.46525"/>
          <c:w val="0.1265"/>
          <c:h val="0.05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
          <c:y val="0.149"/>
          <c:w val="0.41875"/>
          <c:h val="0.698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71.28571428571429</c:v>
                </c:pt>
                <c:pt idx="1">
                  <c:v>60</c:v>
                </c:pt>
                <c:pt idx="2">
                  <c:v>70.625</c:v>
                </c:pt>
                <c:pt idx="3">
                  <c:v>33</c:v>
                </c:pt>
                <c:pt idx="4">
                  <c:v>66.5</c:v>
                </c:pt>
              </c:numCache>
            </c:numRef>
          </c:val>
        </c:ser>
        <c:axId val="63792546"/>
        <c:axId val="37262003"/>
      </c:radarChart>
      <c:catAx>
        <c:axId val="637925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62003"/>
        <c:crosses val="autoZero"/>
        <c:auto val="0"/>
        <c:lblOffset val="100"/>
        <c:tickLblSkip val="1"/>
        <c:noMultiLvlLbl val="0"/>
      </c:catAx>
      <c:valAx>
        <c:axId val="3726200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3792546"/>
        <c:crossesAt val="1"/>
        <c:crossBetween val="between"/>
        <c:dispUnits/>
      </c:valAx>
      <c:spPr>
        <a:solidFill>
          <a:srgbClr val="FFFFFF"/>
        </a:solidFill>
        <a:ln w="3175">
          <a:noFill/>
        </a:ln>
      </c:spPr>
    </c:plotArea>
    <c:legend>
      <c:legendPos val="r"/>
      <c:layout>
        <c:manualLayout>
          <c:xMode val="edge"/>
          <c:yMode val="edge"/>
          <c:x val="0.873"/>
          <c:y val="0.46475"/>
          <c:w val="0.119"/>
          <c:h val="0.0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4"/>
          <c:w val="0.4115"/>
          <c:h val="0.71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37.25</c:v>
                </c:pt>
                <c:pt idx="1">
                  <c:v>49.75</c:v>
                </c:pt>
                <c:pt idx="2">
                  <c:v>0</c:v>
                </c:pt>
                <c:pt idx="3">
                  <c:v>27.5</c:v>
                </c:pt>
              </c:numCache>
            </c:numRef>
          </c:val>
        </c:ser>
        <c:axId val="66922572"/>
        <c:axId val="65432237"/>
      </c:radarChart>
      <c:catAx>
        <c:axId val="669225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32237"/>
        <c:crosses val="autoZero"/>
        <c:auto val="0"/>
        <c:lblOffset val="100"/>
        <c:tickLblSkip val="1"/>
        <c:noMultiLvlLbl val="0"/>
      </c:catAx>
      <c:valAx>
        <c:axId val="6543223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6922572"/>
        <c:crossesAt val="1"/>
        <c:crossBetween val="between"/>
        <c:dispUnits/>
      </c:valAx>
      <c:spPr>
        <a:solidFill>
          <a:srgbClr val="FFFFFF"/>
        </a:solidFill>
        <a:ln w="3175">
          <a:noFill/>
        </a:ln>
      </c:spPr>
    </c:plotArea>
    <c:legend>
      <c:legendPos val="r"/>
      <c:layout>
        <c:manualLayout>
          <c:xMode val="edge"/>
          <c:yMode val="edge"/>
          <c:x val="0.85875"/>
          <c:y val="0.4575"/>
          <c:w val="0.13225"/>
          <c:h val="0.0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75"/>
          <c:y val="0.226"/>
          <c:w val="0.371"/>
          <c:h val="0.543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19.8</c:v>
                </c:pt>
                <c:pt idx="1">
                  <c:v>0</c:v>
                </c:pt>
                <c:pt idx="2">
                  <c:v>0</c:v>
                </c:pt>
              </c:numCache>
            </c:numRef>
          </c:val>
        </c:ser>
        <c:axId val="52019222"/>
        <c:axId val="65519815"/>
      </c:radarChart>
      <c:catAx>
        <c:axId val="520192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519815"/>
        <c:crosses val="autoZero"/>
        <c:auto val="0"/>
        <c:lblOffset val="100"/>
        <c:tickLblSkip val="1"/>
        <c:noMultiLvlLbl val="0"/>
      </c:catAx>
      <c:valAx>
        <c:axId val="6551981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2019222"/>
        <c:crossesAt val="1"/>
        <c:crossBetween val="between"/>
        <c:dispUnits/>
      </c:valAx>
      <c:spPr>
        <a:solidFill>
          <a:srgbClr val="FFFFFF"/>
        </a:solidFill>
        <a:ln w="3175">
          <a:noFill/>
        </a:ln>
      </c:spPr>
    </c:plotArea>
    <c:legend>
      <c:legendPos val="r"/>
      <c:layout>
        <c:manualLayout>
          <c:xMode val="edge"/>
          <c:yMode val="edge"/>
          <c:x val="0.75"/>
          <c:y val="0.4365"/>
          <c:w val="0.234"/>
          <c:h val="0.10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6125"/>
          <c:w val="0.32475"/>
          <c:h val="0.471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52.142857142857146</c:v>
                </c:pt>
                <c:pt idx="1">
                  <c:v>61.714285714285715</c:v>
                </c:pt>
                <c:pt idx="2">
                  <c:v>33.25</c:v>
                </c:pt>
                <c:pt idx="3">
                  <c:v>33</c:v>
                </c:pt>
              </c:numCache>
            </c:numRef>
          </c:val>
        </c:ser>
        <c:axId val="52807424"/>
        <c:axId val="5504769"/>
      </c:radarChart>
      <c:catAx>
        <c:axId val="528074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4769"/>
        <c:crosses val="autoZero"/>
        <c:auto val="0"/>
        <c:lblOffset val="100"/>
        <c:tickLblSkip val="1"/>
        <c:noMultiLvlLbl val="0"/>
      </c:catAx>
      <c:valAx>
        <c:axId val="550476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2807424"/>
        <c:crossesAt val="1"/>
        <c:crossBetween val="between"/>
        <c:dispUnits/>
      </c:valAx>
      <c:spPr>
        <a:solidFill>
          <a:srgbClr val="FFFFFF"/>
        </a:solidFill>
        <a:ln w="3175">
          <a:noFill/>
        </a:ln>
      </c:spPr>
    </c:plotArea>
    <c:legend>
      <c:legendPos val="r"/>
      <c:layout>
        <c:manualLayout>
          <c:xMode val="edge"/>
          <c:yMode val="edge"/>
          <c:x val="0.74925"/>
          <c:y val="0.43925"/>
          <c:w val="0.23475"/>
          <c:h val="0.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75"/>
          <c:y val="0.26475"/>
          <c:w val="0.32175"/>
          <c:h val="0.465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0</c:v>
                </c:pt>
                <c:pt idx="1">
                  <c:v>46.4</c:v>
                </c:pt>
                <c:pt idx="2">
                  <c:v>100</c:v>
                </c:pt>
              </c:numCache>
            </c:numRef>
          </c:val>
        </c:ser>
        <c:axId val="49542922"/>
        <c:axId val="43233115"/>
      </c:radarChart>
      <c:catAx>
        <c:axId val="495429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33115"/>
        <c:crosses val="autoZero"/>
        <c:auto val="0"/>
        <c:lblOffset val="100"/>
        <c:tickLblSkip val="1"/>
        <c:noMultiLvlLbl val="0"/>
      </c:catAx>
      <c:valAx>
        <c:axId val="4323311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9542922"/>
        <c:crossesAt val="1"/>
        <c:crossBetween val="between"/>
        <c:dispUnits/>
      </c:valAx>
      <c:spPr>
        <a:solidFill>
          <a:srgbClr val="FFFFFF"/>
        </a:solidFill>
        <a:ln w="3175">
          <a:noFill/>
        </a:ln>
      </c:spPr>
    </c:plotArea>
    <c:legend>
      <c:legendPos val="r"/>
      <c:layout>
        <c:manualLayout>
          <c:xMode val="edge"/>
          <c:yMode val="edge"/>
          <c:x val="0.74925"/>
          <c:y val="0.43725"/>
          <c:w val="0.23475"/>
          <c:h val="0.1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9525</xdr:rowOff>
    </xdr:from>
    <xdr:to>
      <xdr:col>7</xdr:col>
      <xdr:colOff>171450</xdr:colOff>
      <xdr:row>26</xdr:row>
      <xdr:rowOff>76200</xdr:rowOff>
    </xdr:to>
    <xdr:sp>
      <xdr:nvSpPr>
        <xdr:cNvPr id="1" name="ZoneTexte 5"/>
        <xdr:cNvSpPr txBox="1">
          <a:spLocks noChangeArrowheads="1"/>
        </xdr:cNvSpPr>
      </xdr:nvSpPr>
      <xdr:spPr>
        <a:xfrm>
          <a:off x="142875" y="57150"/>
          <a:ext cx="4857750" cy="5762625"/>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8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9001 :2000. Elle permet à son utilisateur de mesurer les écarts entre les pratiques réelles concernant le système de management de la qualité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aux organismes de formation, quelque soit sa taille et son produit fini désirant évaluer son système de management de la qualité selon le référentiel ISO 9001 :2000. L’utilisateur se doit d’avoir des connaissances de base en management de la qualité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9001 :2000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Les notes
</a:t>
          </a:r>
          <a:r>
            <a:rPr lang="en-US" cap="none" sz="1100" b="0" i="0" u="none" baseline="0">
              <a:solidFill>
                <a:srgbClr val="000000"/>
              </a:solidFill>
              <a:latin typeface="Calibri"/>
              <a:ea typeface="Calibri"/>
              <a:cs typeface="Calibri"/>
            </a:rPr>
            <a:t> - Les résultats globaux (avec des pondérations entre 0 et 100%)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 diagnostic (4 niveaux de notation conforme, acceptable, à    améliorer et non conforme)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11</xdr:col>
      <xdr:colOff>685800</xdr:colOff>
      <xdr:row>23</xdr:row>
      <xdr:rowOff>95250</xdr:rowOff>
    </xdr:to>
    <xdr:graphicFrame>
      <xdr:nvGraphicFramePr>
        <xdr:cNvPr id="1" name="Graphique 1"/>
        <xdr:cNvGraphicFramePr/>
      </xdr:nvGraphicFramePr>
      <xdr:xfrm>
        <a:off x="2276475"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333375</xdr:colOff>
      <xdr:row>25</xdr:row>
      <xdr:rowOff>142875</xdr:rowOff>
    </xdr:to>
    <xdr:graphicFrame>
      <xdr:nvGraphicFramePr>
        <xdr:cNvPr id="1" name="Graphique 4"/>
        <xdr:cNvGraphicFramePr/>
      </xdr:nvGraphicFramePr>
      <xdr:xfrm>
        <a:off x="2286000" y="0"/>
        <a:ext cx="5667375" cy="4191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123825</xdr:colOff>
      <xdr:row>19</xdr:row>
      <xdr:rowOff>133350</xdr:rowOff>
    </xdr:to>
    <xdr:graphicFrame>
      <xdr:nvGraphicFramePr>
        <xdr:cNvPr id="1" name="Graphique 1"/>
        <xdr:cNvGraphicFramePr/>
      </xdr:nvGraphicFramePr>
      <xdr:xfrm>
        <a:off x="2286000" y="0"/>
        <a:ext cx="5457825" cy="3209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247650</xdr:colOff>
      <xdr:row>23</xdr:row>
      <xdr:rowOff>66675</xdr:rowOff>
    </xdr:to>
    <xdr:graphicFrame>
      <xdr:nvGraphicFramePr>
        <xdr:cNvPr id="1" name="Graphique 1"/>
        <xdr:cNvGraphicFramePr/>
      </xdr:nvGraphicFramePr>
      <xdr:xfrm>
        <a:off x="2286000" y="0"/>
        <a:ext cx="558165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10</xdr:col>
      <xdr:colOff>590550</xdr:colOff>
      <xdr:row>22</xdr:row>
      <xdr:rowOff>28575</xdr:rowOff>
    </xdr:to>
    <xdr:graphicFrame>
      <xdr:nvGraphicFramePr>
        <xdr:cNvPr id="1" name="Graphique 1"/>
        <xdr:cNvGraphicFramePr/>
      </xdr:nvGraphicFramePr>
      <xdr:xfrm>
        <a:off x="2276475" y="0"/>
        <a:ext cx="593407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9525</xdr:colOff>
      <xdr:row>19</xdr:row>
      <xdr:rowOff>28575</xdr:rowOff>
    </xdr:to>
    <xdr:graphicFrame>
      <xdr:nvGraphicFramePr>
        <xdr:cNvPr id="1" name="Graphique 1"/>
        <xdr:cNvGraphicFramePr/>
      </xdr:nvGraphicFramePr>
      <xdr:xfrm>
        <a:off x="2286000" y="0"/>
        <a:ext cx="5343525" cy="3105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9525</xdr:colOff>
      <xdr:row>17</xdr:row>
      <xdr:rowOff>9525</xdr:rowOff>
    </xdr:to>
    <xdr:graphicFrame>
      <xdr:nvGraphicFramePr>
        <xdr:cNvPr id="1" name="Graphique 1"/>
        <xdr:cNvGraphicFramePr/>
      </xdr:nvGraphicFramePr>
      <xdr:xfrm>
        <a:off x="0" y="647700"/>
        <a:ext cx="3057525" cy="21145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0</xdr:rowOff>
    </xdr:from>
    <xdr:to>
      <xdr:col>9</xdr:col>
      <xdr:colOff>0</xdr:colOff>
      <xdr:row>17</xdr:row>
      <xdr:rowOff>19050</xdr:rowOff>
    </xdr:to>
    <xdr:graphicFrame>
      <xdr:nvGraphicFramePr>
        <xdr:cNvPr id="2" name="Graphique 2"/>
        <xdr:cNvGraphicFramePr/>
      </xdr:nvGraphicFramePr>
      <xdr:xfrm>
        <a:off x="3810000" y="647700"/>
        <a:ext cx="3048000" cy="21240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4</xdr:row>
      <xdr:rowOff>0</xdr:rowOff>
    </xdr:from>
    <xdr:to>
      <xdr:col>14</xdr:col>
      <xdr:colOff>0</xdr:colOff>
      <xdr:row>17</xdr:row>
      <xdr:rowOff>28575</xdr:rowOff>
    </xdr:to>
    <xdr:graphicFrame>
      <xdr:nvGraphicFramePr>
        <xdr:cNvPr id="3" name="Graphique 3"/>
        <xdr:cNvGraphicFramePr/>
      </xdr:nvGraphicFramePr>
      <xdr:xfrm>
        <a:off x="7620000" y="647700"/>
        <a:ext cx="304800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9525</xdr:rowOff>
    </xdr:from>
    <xdr:to>
      <xdr:col>4</xdr:col>
      <xdr:colOff>19050</xdr:colOff>
      <xdr:row>31</xdr:row>
      <xdr:rowOff>0</xdr:rowOff>
    </xdr:to>
    <xdr:graphicFrame>
      <xdr:nvGraphicFramePr>
        <xdr:cNvPr id="4" name="Graphique 4"/>
        <xdr:cNvGraphicFramePr/>
      </xdr:nvGraphicFramePr>
      <xdr:xfrm>
        <a:off x="0" y="2924175"/>
        <a:ext cx="3067050" cy="2095500"/>
      </xdr:xfrm>
      <a:graphic>
        <a:graphicData uri="http://schemas.openxmlformats.org/drawingml/2006/chart">
          <c:chart xmlns:c="http://schemas.openxmlformats.org/drawingml/2006/chart" r:id="rId4"/>
        </a:graphicData>
      </a:graphic>
    </xdr:graphicFrame>
    <xdr:clientData/>
  </xdr:twoCellAnchor>
  <xdr:twoCellAnchor>
    <xdr:from>
      <xdr:col>4</xdr:col>
      <xdr:colOff>752475</xdr:colOff>
      <xdr:row>18</xdr:row>
      <xdr:rowOff>38100</xdr:rowOff>
    </xdr:from>
    <xdr:to>
      <xdr:col>9</xdr:col>
      <xdr:colOff>19050</xdr:colOff>
      <xdr:row>31</xdr:row>
      <xdr:rowOff>9525</xdr:rowOff>
    </xdr:to>
    <xdr:graphicFrame>
      <xdr:nvGraphicFramePr>
        <xdr:cNvPr id="5" name="Graphique 5"/>
        <xdr:cNvGraphicFramePr/>
      </xdr:nvGraphicFramePr>
      <xdr:xfrm>
        <a:off x="3800475" y="2952750"/>
        <a:ext cx="3076575" cy="2076450"/>
      </xdr:xfrm>
      <a:graphic>
        <a:graphicData uri="http://schemas.openxmlformats.org/drawingml/2006/chart">
          <c:chart xmlns:c="http://schemas.openxmlformats.org/drawingml/2006/chart" r:id="rId5"/>
        </a:graphicData>
      </a:graphic>
    </xdr:graphicFrame>
    <xdr:clientData/>
  </xdr:twoCellAnchor>
  <xdr:twoCellAnchor>
    <xdr:from>
      <xdr:col>9</xdr:col>
      <xdr:colOff>752475</xdr:colOff>
      <xdr:row>18</xdr:row>
      <xdr:rowOff>57150</xdr:rowOff>
    </xdr:from>
    <xdr:to>
      <xdr:col>14</xdr:col>
      <xdr:colOff>19050</xdr:colOff>
      <xdr:row>31</xdr:row>
      <xdr:rowOff>38100</xdr:rowOff>
    </xdr:to>
    <xdr:graphicFrame>
      <xdr:nvGraphicFramePr>
        <xdr:cNvPr id="6" name="Graphique 6"/>
        <xdr:cNvGraphicFramePr/>
      </xdr:nvGraphicFramePr>
      <xdr:xfrm>
        <a:off x="7610475" y="2971800"/>
        <a:ext cx="3076575" cy="20859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hyperlink" Target="../../../Thibaut%20et%20Cyrielle/AppData/Local/Microsoft/Windows/Temporary%20Internet%20Files/Content.Outlook/V8EO5FKO/pack%20avec%20ponderation.xls#'Grille%20d&#8217;&#233;valuation%20'!D23" TargetMode="External" /><Relationship Id="rId2" Type="http://schemas.openxmlformats.org/officeDocument/2006/relationships/hyperlink" Target="../../../Thibaut%20et%20Cyrielle/AppData/Local/Microsoft/Windows/Temporary%20Internet%20Files/Content.Outlook/V8EO5FKO/pack%20avec%20ponderation.xls#'Grille%20d&#8217;&#233;valuation%20'!D46" TargetMode="External" /><Relationship Id="rId3" Type="http://schemas.openxmlformats.org/officeDocument/2006/relationships/hyperlink" Target="../../../Thibaut%20et%20Cyrielle/AppData/Local/Microsoft/Windows/Temporary%20Internet%20Files/Content.Outlook/V8EO5FKO/pack%20avec%20ponderation.xls#'Grille%20d&#8217;&#233;valuation%20'!D55" TargetMode="External" /><Relationship Id="rId4" Type="http://schemas.openxmlformats.org/officeDocument/2006/relationships/hyperlink" Target="../../../Thibaut%20et%20Cyrielle/AppData/Local/Microsoft/Windows/Temporary%20Internet%20Files/Content.Outlook/V8EO5FKO/pack%20avec%20ponderation.xls#'Grille%20d&#8217;&#233;valuation%20'!D87" TargetMode="Externa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B2:K19"/>
  <sheetViews>
    <sheetView tabSelected="1" zoomScalePageLayoutView="0" workbookViewId="0" topLeftCell="A1">
      <selection activeCell="N6" sqref="N6"/>
    </sheetView>
  </sheetViews>
  <sheetFormatPr defaultColWidth="11.421875" defaultRowHeight="12.75"/>
  <cols>
    <col min="1" max="1" width="3.00390625" style="114" customWidth="1"/>
    <col min="2" max="7" width="11.57421875" style="114" customWidth="1"/>
    <col min="8" max="8" width="4.57421875" style="114" customWidth="1"/>
    <col min="9" max="9" width="1.421875" style="114" customWidth="1"/>
    <col min="10" max="10" width="56.00390625" style="114" customWidth="1"/>
    <col min="11" max="11" width="1.421875" style="114" customWidth="1"/>
    <col min="12" max="16384" width="11.421875" style="114" customWidth="1"/>
  </cols>
  <sheetData>
    <row r="1" ht="3.75" customHeight="1" thickBot="1"/>
    <row r="2" spans="9:11" ht="7.5" customHeight="1">
      <c r="I2" s="188"/>
      <c r="J2" s="189"/>
      <c r="K2" s="190"/>
    </row>
    <row r="3" spans="2:11" ht="18" customHeight="1">
      <c r="B3" s="184"/>
      <c r="I3" s="191"/>
      <c r="J3" s="199" t="s">
        <v>53</v>
      </c>
      <c r="K3" s="192"/>
    </row>
    <row r="4" spans="2:11" ht="14.25" customHeight="1">
      <c r="B4" s="185"/>
      <c r="I4" s="191"/>
      <c r="J4" s="193"/>
      <c r="K4" s="192"/>
    </row>
    <row r="5" spans="2:11" ht="24" customHeight="1">
      <c r="B5" s="186"/>
      <c r="I5" s="191"/>
      <c r="J5" s="194" t="s">
        <v>66</v>
      </c>
      <c r="K5" s="192"/>
    </row>
    <row r="6" spans="2:11" ht="24" customHeight="1">
      <c r="B6" s="186"/>
      <c r="I6" s="191"/>
      <c r="J6" s="195" t="s">
        <v>48</v>
      </c>
      <c r="K6" s="192"/>
    </row>
    <row r="7" spans="2:11" ht="24" customHeight="1">
      <c r="B7" s="185"/>
      <c r="I7" s="191"/>
      <c r="J7" s="195" t="s">
        <v>49</v>
      </c>
      <c r="K7" s="192"/>
    </row>
    <row r="8" spans="2:11" ht="24" customHeight="1">
      <c r="B8" s="186"/>
      <c r="I8" s="191"/>
      <c r="J8" s="195" t="s">
        <v>50</v>
      </c>
      <c r="K8" s="192"/>
    </row>
    <row r="9" spans="2:11" ht="24" customHeight="1">
      <c r="B9" s="186"/>
      <c r="I9" s="191"/>
      <c r="J9" s="195" t="s">
        <v>51</v>
      </c>
      <c r="K9" s="192"/>
    </row>
    <row r="10" spans="2:11" ht="24" customHeight="1">
      <c r="B10" s="185"/>
      <c r="H10" s="94"/>
      <c r="I10" s="191"/>
      <c r="J10" s="195" t="s">
        <v>52</v>
      </c>
      <c r="K10" s="192"/>
    </row>
    <row r="11" spans="2:11" ht="25.5" customHeight="1">
      <c r="B11" s="186"/>
      <c r="H11" s="94"/>
      <c r="I11" s="191"/>
      <c r="J11" s="195"/>
      <c r="K11" s="192"/>
    </row>
    <row r="12" spans="2:11" ht="25.5" customHeight="1">
      <c r="B12" s="187"/>
      <c r="H12" s="94"/>
      <c r="I12" s="191"/>
      <c r="J12" s="193"/>
      <c r="K12" s="192"/>
    </row>
    <row r="13" spans="2:11" ht="25.5" customHeight="1">
      <c r="B13" s="187"/>
      <c r="H13" s="94"/>
      <c r="I13" s="191"/>
      <c r="J13" s="193"/>
      <c r="K13" s="192"/>
    </row>
    <row r="14" spans="2:11" ht="25.5" customHeight="1">
      <c r="B14" s="187"/>
      <c r="H14" s="94"/>
      <c r="I14" s="191"/>
      <c r="J14" s="193"/>
      <c r="K14" s="192"/>
    </row>
    <row r="15" spans="2:11" ht="25.5" customHeight="1">
      <c r="B15" s="187"/>
      <c r="H15" s="94"/>
      <c r="I15" s="191"/>
      <c r="J15" s="193"/>
      <c r="K15" s="192"/>
    </row>
    <row r="16" spans="2:11" ht="7.5" customHeight="1" thickBot="1">
      <c r="B16" s="187"/>
      <c r="H16" s="94"/>
      <c r="I16" s="196"/>
      <c r="J16" s="197"/>
      <c r="K16" s="198"/>
    </row>
    <row r="17" spans="2:11" ht="15">
      <c r="B17" s="187"/>
      <c r="H17" s="94"/>
      <c r="I17" s="94"/>
      <c r="J17" s="94"/>
      <c r="K17" s="94"/>
    </row>
    <row r="18" ht="12.75">
      <c r="B18" s="94"/>
    </row>
    <row r="19" ht="12.75">
      <c r="B19" s="94"/>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B20" sqref="B20"/>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E14" sqref="E14"/>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7"/>
  <dimension ref="D3:G19"/>
  <sheetViews>
    <sheetView zoomScalePageLayoutView="0" workbookViewId="0" topLeftCell="A1">
      <selection activeCell="C1" sqref="C1"/>
    </sheetView>
  </sheetViews>
  <sheetFormatPr defaultColWidth="11.421875" defaultRowHeight="12.75"/>
  <cols>
    <col min="1" max="3" width="11.421875" style="5" customWidth="1"/>
    <col min="4" max="4" width="21.8515625" style="5" customWidth="1"/>
    <col min="5" max="5" width="23.7109375" style="5" bestFit="1" customWidth="1"/>
    <col min="6" max="6" width="24.140625" style="5" bestFit="1" customWidth="1"/>
    <col min="7" max="7" width="23.7109375" style="5" bestFit="1" customWidth="1"/>
    <col min="8" max="16384" width="11.421875" style="5" customWidth="1"/>
  </cols>
  <sheetData>
    <row r="1" ht="12.75"/>
    <row r="2" ht="13.5" thickBot="1"/>
    <row r="3" ht="18.75" thickBot="1">
      <c r="F3" s="9" t="s">
        <v>29</v>
      </c>
    </row>
    <row r="4" ht="12.75">
      <c r="F4" s="7"/>
    </row>
    <row r="5" ht="12.75">
      <c r="D5" s="10" t="s">
        <v>60</v>
      </c>
    </row>
    <row r="6" ht="12.75"/>
    <row r="7" ht="13.5" thickBot="1"/>
    <row r="8" spans="5:7" ht="13.5" thickBot="1">
      <c r="E8" s="11" t="s">
        <v>30</v>
      </c>
      <c r="F8" s="11" t="s">
        <v>31</v>
      </c>
      <c r="G8" s="12" t="s">
        <v>32</v>
      </c>
    </row>
    <row r="9" spans="4:7" ht="30.75" customHeight="1" thickBot="1">
      <c r="D9" s="13" t="s">
        <v>33</v>
      </c>
      <c r="E9" s="284"/>
      <c r="F9" s="284"/>
      <c r="G9" s="285"/>
    </row>
    <row r="10" spans="4:7" ht="30.75" customHeight="1" thickBot="1">
      <c r="D10" s="17" t="s">
        <v>34</v>
      </c>
      <c r="E10" s="286"/>
      <c r="F10" s="286"/>
      <c r="G10" s="287"/>
    </row>
    <row r="11" spans="4:7" ht="56.25" customHeight="1">
      <c r="D11" s="27" t="s">
        <v>61</v>
      </c>
      <c r="E11" s="24"/>
      <c r="F11" s="19"/>
      <c r="G11" s="20"/>
    </row>
    <row r="12" spans="4:7" ht="56.25" customHeight="1">
      <c r="D12" s="14" t="s">
        <v>35</v>
      </c>
      <c r="E12" s="25"/>
      <c r="F12" s="18"/>
      <c r="G12" s="21"/>
    </row>
    <row r="13" spans="4:7" ht="56.25" customHeight="1">
      <c r="D13" s="15" t="s">
        <v>65</v>
      </c>
      <c r="E13" s="25"/>
      <c r="F13" s="18"/>
      <c r="G13" s="21"/>
    </row>
    <row r="14" spans="4:7" ht="56.25" customHeight="1">
      <c r="D14" s="14" t="s">
        <v>36</v>
      </c>
      <c r="E14" s="25"/>
      <c r="F14" s="18"/>
      <c r="G14" s="21"/>
    </row>
    <row r="15" spans="4:7" ht="56.25" customHeight="1">
      <c r="D15" s="14" t="s">
        <v>37</v>
      </c>
      <c r="E15" s="25"/>
      <c r="F15" s="18"/>
      <c r="G15" s="21"/>
    </row>
    <row r="16" spans="4:7" ht="56.25" customHeight="1">
      <c r="D16" s="14" t="s">
        <v>38</v>
      </c>
      <c r="E16" s="25"/>
      <c r="F16" s="18"/>
      <c r="G16" s="21"/>
    </row>
    <row r="17" spans="4:7" ht="57" customHeight="1">
      <c r="D17" s="15" t="s">
        <v>62</v>
      </c>
      <c r="E17" s="25"/>
      <c r="F17" s="18"/>
      <c r="G17" s="21"/>
    </row>
    <row r="18" spans="4:7" ht="57" customHeight="1">
      <c r="D18" s="28" t="s">
        <v>64</v>
      </c>
      <c r="E18" s="25"/>
      <c r="F18" s="18"/>
      <c r="G18" s="21"/>
    </row>
    <row r="19" spans="4:7" ht="57" customHeight="1" thickBot="1">
      <c r="D19" s="16" t="s">
        <v>63</v>
      </c>
      <c r="E19" s="26"/>
      <c r="F19" s="22"/>
      <c r="G19" s="23"/>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57421875" style="98" customWidth="1"/>
    <col min="2" max="2" width="7.57421875" style="111" bestFit="1" customWidth="1"/>
  </cols>
  <sheetData>
    <row r="1" spans="1:2" ht="13.5" thickBot="1">
      <c r="A1" s="200" t="s">
        <v>68</v>
      </c>
      <c r="B1" s="201"/>
    </row>
    <row r="2" spans="1:2" ht="12.75">
      <c r="A2" s="99" t="s">
        <v>21</v>
      </c>
      <c r="B2" s="108">
        <v>0</v>
      </c>
    </row>
    <row r="3" spans="1:2" ht="12.75">
      <c r="A3" s="100" t="s">
        <v>113</v>
      </c>
      <c r="B3" s="108">
        <v>33</v>
      </c>
    </row>
    <row r="4" spans="1:2" ht="12.75">
      <c r="A4" s="101" t="s">
        <v>24</v>
      </c>
      <c r="B4" s="109">
        <v>66</v>
      </c>
    </row>
    <row r="5" spans="1:2" ht="12.75">
      <c r="A5" s="102" t="s">
        <v>22</v>
      </c>
      <c r="B5" s="108">
        <v>100</v>
      </c>
    </row>
    <row r="6" spans="1:2" ht="13.5" thickBot="1">
      <c r="A6" s="103" t="s">
        <v>67</v>
      </c>
      <c r="B6" s="110" t="s">
        <v>3</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2:J200"/>
  <sheetViews>
    <sheetView zoomScale="50" zoomScaleNormal="50" zoomScalePageLayoutView="0" workbookViewId="0" topLeftCell="B104">
      <selection activeCell="G122" sqref="G122"/>
    </sheetView>
  </sheetViews>
  <sheetFormatPr defaultColWidth="9.140625" defaultRowHeight="12.75" outlineLevelRow="1"/>
  <cols>
    <col min="1" max="2" width="14.140625" style="8" customWidth="1"/>
    <col min="3" max="3" width="24.8515625" style="1" customWidth="1"/>
    <col min="4" max="4" width="30.57421875" style="2" customWidth="1"/>
    <col min="5" max="5" width="20.00390625" style="97" customWidth="1"/>
    <col min="6" max="6" width="39.28125" style="136" customWidth="1"/>
    <col min="7" max="7" width="14.28125" style="112" customWidth="1"/>
    <col min="8" max="8" width="9.140625" style="63" customWidth="1"/>
    <col min="9" max="9" width="9.140625" style="60" customWidth="1"/>
    <col min="10" max="10" width="9.140625" style="63" customWidth="1"/>
    <col min="11" max="16384" width="9.140625" style="5" customWidth="1"/>
  </cols>
  <sheetData>
    <row r="1" ht="15" thickBot="1"/>
    <row r="2" spans="3:6" ht="45" customHeight="1" thickBot="1">
      <c r="C2" s="202" t="s">
        <v>54</v>
      </c>
      <c r="D2" s="203"/>
      <c r="E2" s="203"/>
      <c r="F2" s="204"/>
    </row>
    <row r="3" spans="3:10" ht="41.25" customHeight="1" thickBot="1">
      <c r="C3" s="218" t="s">
        <v>254</v>
      </c>
      <c r="D3" s="219"/>
      <c r="E3" s="219"/>
      <c r="F3" s="220"/>
      <c r="H3" s="64"/>
      <c r="I3" s="65"/>
      <c r="J3" s="64"/>
    </row>
    <row r="4" spans="3:10" ht="26.25" customHeight="1" thickBot="1">
      <c r="C4" s="268" t="s">
        <v>25</v>
      </c>
      <c r="D4" s="268" t="s">
        <v>2</v>
      </c>
      <c r="E4" s="271" t="s">
        <v>26</v>
      </c>
      <c r="F4" s="272"/>
      <c r="H4" s="64"/>
      <c r="I4" s="65"/>
      <c r="J4" s="64"/>
    </row>
    <row r="5" spans="3:10" ht="16.5" customHeight="1">
      <c r="C5" s="269"/>
      <c r="D5" s="270"/>
      <c r="E5" s="273" t="s">
        <v>69</v>
      </c>
      <c r="F5" s="275" t="s">
        <v>41</v>
      </c>
      <c r="H5" s="64"/>
      <c r="I5" s="65"/>
      <c r="J5" s="64"/>
    </row>
    <row r="6" spans="3:10" ht="25.5" customHeight="1" thickBot="1">
      <c r="C6" s="269"/>
      <c r="D6" s="270"/>
      <c r="E6" s="274"/>
      <c r="F6" s="276"/>
      <c r="H6" s="62"/>
      <c r="I6" s="65"/>
      <c r="J6" s="64"/>
    </row>
    <row r="7" spans="1:10" ht="51" customHeight="1" thickBot="1">
      <c r="A7" s="205" t="s">
        <v>45</v>
      </c>
      <c r="B7" s="206"/>
      <c r="C7" s="206"/>
      <c r="D7" s="206"/>
      <c r="E7" s="206"/>
      <c r="F7" s="206"/>
      <c r="G7" s="206"/>
      <c r="H7" s="206"/>
      <c r="I7" s="206"/>
      <c r="J7" s="207"/>
    </row>
    <row r="8" spans="1:10" ht="25.5">
      <c r="A8" s="259">
        <v>20</v>
      </c>
      <c r="B8" s="244">
        <v>30</v>
      </c>
      <c r="C8" s="277" t="s">
        <v>13</v>
      </c>
      <c r="D8" s="135" t="s">
        <v>72</v>
      </c>
      <c r="E8" s="145" t="s">
        <v>21</v>
      </c>
      <c r="F8" s="146" t="s">
        <v>161</v>
      </c>
      <c r="G8" s="132">
        <f aca="true" t="shared" si="0" ref="G8:G21">VLOOKUP(E8,Recherche1,2,FALSE)</f>
        <v>0</v>
      </c>
      <c r="H8" s="233">
        <f>ROUND(AVERAGE(G8:G12),2)</f>
        <v>19.8</v>
      </c>
      <c r="I8" s="213">
        <f>((H8*B8)+(H13*B13)+(H20*B20))/100</f>
        <v>5.94</v>
      </c>
      <c r="J8" s="221">
        <f>((I8*A8)+(I23*A23)+(I46*A46)+(I55*A55)+(I87*A87))/100</f>
        <v>34.82689285714286</v>
      </c>
    </row>
    <row r="9" spans="1:10" ht="38.25">
      <c r="A9" s="260"/>
      <c r="B9" s="245"/>
      <c r="C9" s="278"/>
      <c r="D9" s="29" t="s">
        <v>92</v>
      </c>
      <c r="E9" s="147" t="s">
        <v>24</v>
      </c>
      <c r="F9" s="148" t="s">
        <v>94</v>
      </c>
      <c r="G9" s="113">
        <f t="shared" si="0"/>
        <v>66</v>
      </c>
      <c r="H9" s="234"/>
      <c r="I9" s="214"/>
      <c r="J9" s="221"/>
    </row>
    <row r="10" spans="1:10" ht="63.75">
      <c r="A10" s="260"/>
      <c r="B10" s="245"/>
      <c r="C10" s="278"/>
      <c r="D10" s="42" t="s">
        <v>111</v>
      </c>
      <c r="E10" s="147" t="s">
        <v>21</v>
      </c>
      <c r="F10" s="152" t="s">
        <v>161</v>
      </c>
      <c r="G10" s="113">
        <f t="shared" si="0"/>
        <v>0</v>
      </c>
      <c r="H10" s="234"/>
      <c r="I10" s="214"/>
      <c r="J10" s="221"/>
    </row>
    <row r="11" spans="1:10" ht="51">
      <c r="A11" s="260"/>
      <c r="B11" s="245"/>
      <c r="C11" s="278"/>
      <c r="D11" s="42" t="s">
        <v>112</v>
      </c>
      <c r="E11" s="150" t="s">
        <v>113</v>
      </c>
      <c r="F11" s="151" t="s">
        <v>94</v>
      </c>
      <c r="G11" s="113">
        <f t="shared" si="0"/>
        <v>33</v>
      </c>
      <c r="H11" s="234"/>
      <c r="I11" s="214"/>
      <c r="J11" s="221"/>
    </row>
    <row r="12" spans="1:10" ht="26.25" thickBot="1">
      <c r="A12" s="260"/>
      <c r="B12" s="246"/>
      <c r="C12" s="279"/>
      <c r="D12" s="149" t="s">
        <v>114</v>
      </c>
      <c r="E12" s="104" t="s">
        <v>21</v>
      </c>
      <c r="F12" s="137"/>
      <c r="G12" s="113">
        <f t="shared" si="0"/>
        <v>0</v>
      </c>
      <c r="H12" s="235"/>
      <c r="I12" s="214"/>
      <c r="J12" s="221"/>
    </row>
    <row r="13" spans="1:10" ht="38.25">
      <c r="A13" s="260"/>
      <c r="B13" s="244">
        <v>35</v>
      </c>
      <c r="C13" s="253" t="s">
        <v>14</v>
      </c>
      <c r="D13" s="39" t="s">
        <v>93</v>
      </c>
      <c r="E13" s="153" t="s">
        <v>21</v>
      </c>
      <c r="F13" s="154" t="s">
        <v>162</v>
      </c>
      <c r="G13" s="113">
        <f t="shared" si="0"/>
        <v>0</v>
      </c>
      <c r="H13" s="211">
        <f>AVERAGE(G13:G19)</f>
        <v>0</v>
      </c>
      <c r="I13" s="214"/>
      <c r="J13" s="221"/>
    </row>
    <row r="14" spans="1:10" ht="25.5">
      <c r="A14" s="260"/>
      <c r="B14" s="245"/>
      <c r="C14" s="257"/>
      <c r="D14" s="155" t="s">
        <v>115</v>
      </c>
      <c r="E14" s="150" t="s">
        <v>21</v>
      </c>
      <c r="F14" s="156"/>
      <c r="G14" s="113">
        <f t="shared" si="0"/>
        <v>0</v>
      </c>
      <c r="H14" s="216"/>
      <c r="I14" s="214"/>
      <c r="J14" s="221"/>
    </row>
    <row r="15" spans="1:10" ht="38.25">
      <c r="A15" s="260"/>
      <c r="B15" s="245"/>
      <c r="C15" s="257"/>
      <c r="D15" s="35" t="s">
        <v>116</v>
      </c>
      <c r="E15" s="147" t="s">
        <v>21</v>
      </c>
      <c r="F15" s="157"/>
      <c r="G15" s="113">
        <f t="shared" si="0"/>
        <v>0</v>
      </c>
      <c r="H15" s="216"/>
      <c r="I15" s="214"/>
      <c r="J15" s="221"/>
    </row>
    <row r="16" spans="1:10" ht="51">
      <c r="A16" s="260"/>
      <c r="B16" s="245"/>
      <c r="C16" s="257"/>
      <c r="D16" s="35" t="s">
        <v>73</v>
      </c>
      <c r="E16" s="147" t="s">
        <v>21</v>
      </c>
      <c r="F16" s="157"/>
      <c r="G16" s="113">
        <f t="shared" si="0"/>
        <v>0</v>
      </c>
      <c r="H16" s="216"/>
      <c r="I16" s="214"/>
      <c r="J16" s="221"/>
    </row>
    <row r="17" spans="1:10" ht="63.75">
      <c r="A17" s="260"/>
      <c r="B17" s="245"/>
      <c r="C17" s="257"/>
      <c r="D17" s="35" t="s">
        <v>74</v>
      </c>
      <c r="E17" s="147" t="s">
        <v>21</v>
      </c>
      <c r="F17" s="157"/>
      <c r="G17" s="113">
        <f t="shared" si="0"/>
        <v>0</v>
      </c>
      <c r="H17" s="216"/>
      <c r="I17" s="214"/>
      <c r="J17" s="221"/>
    </row>
    <row r="18" spans="1:10" ht="51">
      <c r="A18" s="260"/>
      <c r="B18" s="245"/>
      <c r="C18" s="257"/>
      <c r="D18" s="155" t="s">
        <v>75</v>
      </c>
      <c r="E18" s="150" t="s">
        <v>21</v>
      </c>
      <c r="F18" s="156"/>
      <c r="G18" s="113">
        <f t="shared" si="0"/>
        <v>0</v>
      </c>
      <c r="H18" s="216"/>
      <c r="I18" s="214"/>
      <c r="J18" s="221"/>
    </row>
    <row r="19" spans="1:10" ht="51.75" thickBot="1">
      <c r="A19" s="260"/>
      <c r="B19" s="246"/>
      <c r="C19" s="258"/>
      <c r="D19" s="32" t="s">
        <v>215</v>
      </c>
      <c r="E19" s="104" t="s">
        <v>21</v>
      </c>
      <c r="F19" s="138"/>
      <c r="G19" s="113">
        <f t="shared" si="0"/>
        <v>0</v>
      </c>
      <c r="H19" s="217"/>
      <c r="I19" s="214"/>
      <c r="J19" s="221"/>
    </row>
    <row r="20" spans="1:10" ht="63.75">
      <c r="A20" s="260"/>
      <c r="B20" s="245">
        <v>35</v>
      </c>
      <c r="C20" s="280" t="s">
        <v>70</v>
      </c>
      <c r="D20" s="163" t="s">
        <v>216</v>
      </c>
      <c r="E20" s="150" t="s">
        <v>21</v>
      </c>
      <c r="F20" s="164"/>
      <c r="G20" s="113">
        <f t="shared" si="0"/>
        <v>0</v>
      </c>
      <c r="H20" s="211">
        <f>AVERAGE(G20:G21)</f>
        <v>0</v>
      </c>
      <c r="I20" s="214"/>
      <c r="J20" s="221"/>
    </row>
    <row r="21" spans="1:10" ht="64.5" thickBot="1">
      <c r="A21" s="261"/>
      <c r="B21" s="246"/>
      <c r="C21" s="279"/>
      <c r="D21" s="149" t="s">
        <v>117</v>
      </c>
      <c r="E21" s="104" t="s">
        <v>21</v>
      </c>
      <c r="F21" s="139" t="s">
        <v>162</v>
      </c>
      <c r="G21" s="130">
        <f t="shared" si="0"/>
        <v>0</v>
      </c>
      <c r="H21" s="212"/>
      <c r="I21" s="215"/>
      <c r="J21" s="221"/>
    </row>
    <row r="22" spans="1:10" s="7" customFormat="1" ht="51" customHeight="1" thickBot="1">
      <c r="A22" s="208" t="s">
        <v>44</v>
      </c>
      <c r="B22" s="209"/>
      <c r="C22" s="209"/>
      <c r="D22" s="209"/>
      <c r="E22" s="209"/>
      <c r="F22" s="209"/>
      <c r="G22" s="209"/>
      <c r="H22" s="209"/>
      <c r="I22" s="210"/>
      <c r="J22" s="221"/>
    </row>
    <row r="23" spans="1:10" ht="89.25">
      <c r="A23" s="262">
        <v>15</v>
      </c>
      <c r="B23" s="244">
        <v>30</v>
      </c>
      <c r="C23" s="253" t="s">
        <v>15</v>
      </c>
      <c r="D23" s="45" t="s">
        <v>118</v>
      </c>
      <c r="E23" s="159" t="s">
        <v>21</v>
      </c>
      <c r="F23" s="158"/>
      <c r="G23" s="132">
        <f aca="true" t="shared" si="1" ref="G23:G44">VLOOKUP(E23,Recherche1,2,FALSE)</f>
        <v>0</v>
      </c>
      <c r="H23" s="231">
        <f>AVERAGE(G23:G29)</f>
        <v>52.142857142857146</v>
      </c>
      <c r="I23" s="227">
        <f>((H23*B23)+(H30*B30)+(H37*B37)+(H41*B41))/100</f>
        <v>47.432142857142864</v>
      </c>
      <c r="J23" s="222"/>
    </row>
    <row r="24" spans="1:10" ht="38.25">
      <c r="A24" s="263"/>
      <c r="B24" s="245"/>
      <c r="C24" s="257"/>
      <c r="D24" s="33" t="s">
        <v>0</v>
      </c>
      <c r="E24" s="147" t="s">
        <v>113</v>
      </c>
      <c r="F24" s="148" t="s">
        <v>94</v>
      </c>
      <c r="G24" s="113">
        <f t="shared" si="1"/>
        <v>33</v>
      </c>
      <c r="H24" s="232"/>
      <c r="I24" s="228"/>
      <c r="J24" s="223"/>
    </row>
    <row r="25" spans="1:10" ht="38.25">
      <c r="A25" s="263"/>
      <c r="B25" s="245"/>
      <c r="C25" s="257"/>
      <c r="D25" s="44" t="s">
        <v>119</v>
      </c>
      <c r="E25" s="160" t="s">
        <v>22</v>
      </c>
      <c r="F25" s="161" t="s">
        <v>197</v>
      </c>
      <c r="G25" s="113">
        <f t="shared" si="1"/>
        <v>100</v>
      </c>
      <c r="H25" s="211"/>
      <c r="I25" s="229"/>
      <c r="J25" s="224"/>
    </row>
    <row r="26" spans="1:10" ht="63.75">
      <c r="A26" s="263"/>
      <c r="B26" s="245"/>
      <c r="C26" s="257"/>
      <c r="D26" s="44" t="s">
        <v>120</v>
      </c>
      <c r="E26" s="160" t="s">
        <v>24</v>
      </c>
      <c r="F26" s="161" t="s">
        <v>217</v>
      </c>
      <c r="G26" s="113">
        <f t="shared" si="1"/>
        <v>66</v>
      </c>
      <c r="H26" s="216"/>
      <c r="I26" s="230"/>
      <c r="J26" s="221"/>
    </row>
    <row r="27" spans="1:10" ht="56.25">
      <c r="A27" s="263"/>
      <c r="B27" s="245"/>
      <c r="C27" s="257"/>
      <c r="D27" s="36" t="s">
        <v>85</v>
      </c>
      <c r="E27" s="160" t="s">
        <v>24</v>
      </c>
      <c r="F27" s="161" t="s">
        <v>163</v>
      </c>
      <c r="G27" s="113">
        <f t="shared" si="1"/>
        <v>66</v>
      </c>
      <c r="H27" s="216"/>
      <c r="I27" s="230"/>
      <c r="J27" s="221"/>
    </row>
    <row r="28" spans="1:10" ht="33.75">
      <c r="A28" s="263"/>
      <c r="B28" s="245"/>
      <c r="C28" s="257"/>
      <c r="D28" s="44" t="s">
        <v>121</v>
      </c>
      <c r="E28" s="160" t="s">
        <v>21</v>
      </c>
      <c r="F28" s="161" t="s">
        <v>196</v>
      </c>
      <c r="G28" s="113">
        <f t="shared" si="1"/>
        <v>0</v>
      </c>
      <c r="H28" s="216"/>
      <c r="I28" s="230"/>
      <c r="J28" s="221"/>
    </row>
    <row r="29" spans="1:10" ht="51.75" thickBot="1">
      <c r="A29" s="263"/>
      <c r="B29" s="246"/>
      <c r="C29" s="258"/>
      <c r="D29" s="162" t="s">
        <v>122</v>
      </c>
      <c r="E29" s="105" t="s">
        <v>22</v>
      </c>
      <c r="F29" s="138" t="s">
        <v>218</v>
      </c>
      <c r="G29" s="113">
        <f t="shared" si="1"/>
        <v>100</v>
      </c>
      <c r="H29" s="217"/>
      <c r="I29" s="230"/>
      <c r="J29" s="221"/>
    </row>
    <row r="30" spans="1:10" ht="51">
      <c r="A30" s="263"/>
      <c r="B30" s="244">
        <v>30</v>
      </c>
      <c r="C30" s="256" t="s">
        <v>17</v>
      </c>
      <c r="D30" s="165" t="s">
        <v>123</v>
      </c>
      <c r="E30" s="159" t="s">
        <v>21</v>
      </c>
      <c r="F30" s="158" t="s">
        <v>195</v>
      </c>
      <c r="G30" s="113">
        <f t="shared" si="1"/>
        <v>0</v>
      </c>
      <c r="H30" s="211">
        <f>AVERAGE(G30:G36)</f>
        <v>61.714285714285715</v>
      </c>
      <c r="I30" s="214"/>
      <c r="J30" s="221"/>
    </row>
    <row r="31" spans="1:10" ht="51">
      <c r="A31" s="263"/>
      <c r="B31" s="245"/>
      <c r="C31" s="257"/>
      <c r="D31" s="43" t="s">
        <v>124</v>
      </c>
      <c r="E31" s="160" t="s">
        <v>113</v>
      </c>
      <c r="F31" s="161" t="s">
        <v>194</v>
      </c>
      <c r="G31" s="113">
        <f t="shared" si="1"/>
        <v>33</v>
      </c>
      <c r="H31" s="216"/>
      <c r="I31" s="214"/>
      <c r="J31" s="221"/>
    </row>
    <row r="32" spans="1:10" ht="45">
      <c r="A32" s="263"/>
      <c r="B32" s="245"/>
      <c r="C32" s="257"/>
      <c r="D32" s="44" t="s">
        <v>125</v>
      </c>
      <c r="E32" s="160" t="s">
        <v>22</v>
      </c>
      <c r="F32" s="170" t="s">
        <v>164</v>
      </c>
      <c r="G32" s="113">
        <f t="shared" si="1"/>
        <v>100</v>
      </c>
      <c r="H32" s="216"/>
      <c r="I32" s="214"/>
      <c r="J32" s="221"/>
    </row>
    <row r="33" spans="1:10" ht="38.25">
      <c r="A33" s="263"/>
      <c r="B33" s="245"/>
      <c r="C33" s="257"/>
      <c r="D33" s="44" t="s">
        <v>126</v>
      </c>
      <c r="E33" s="160" t="s">
        <v>113</v>
      </c>
      <c r="F33" s="161" t="s">
        <v>219</v>
      </c>
      <c r="G33" s="113">
        <f t="shared" si="1"/>
        <v>33</v>
      </c>
      <c r="H33" s="216"/>
      <c r="I33" s="214"/>
      <c r="J33" s="221"/>
    </row>
    <row r="34" spans="1:10" ht="45">
      <c r="A34" s="263"/>
      <c r="B34" s="245"/>
      <c r="C34" s="257"/>
      <c r="D34" s="33" t="s">
        <v>76</v>
      </c>
      <c r="E34" s="160" t="s">
        <v>22</v>
      </c>
      <c r="F34" s="161" t="s">
        <v>220</v>
      </c>
      <c r="G34" s="113">
        <f t="shared" si="1"/>
        <v>100</v>
      </c>
      <c r="H34" s="216"/>
      <c r="I34" s="214"/>
      <c r="J34" s="221"/>
    </row>
    <row r="35" spans="1:10" ht="51">
      <c r="A35" s="263"/>
      <c r="B35" s="245"/>
      <c r="C35" s="257"/>
      <c r="D35" s="44" t="s">
        <v>127</v>
      </c>
      <c r="E35" s="160" t="s">
        <v>22</v>
      </c>
      <c r="F35" s="161" t="s">
        <v>95</v>
      </c>
      <c r="G35" s="113">
        <f t="shared" si="1"/>
        <v>100</v>
      </c>
      <c r="H35" s="216"/>
      <c r="I35" s="214"/>
      <c r="J35" s="221"/>
    </row>
    <row r="36" spans="1:10" ht="39" thickBot="1">
      <c r="A36" s="263"/>
      <c r="B36" s="246"/>
      <c r="C36" s="258"/>
      <c r="D36" s="162" t="s">
        <v>128</v>
      </c>
      <c r="E36" s="105" t="s">
        <v>24</v>
      </c>
      <c r="F36" s="138" t="s">
        <v>193</v>
      </c>
      <c r="G36" s="113">
        <f t="shared" si="1"/>
        <v>66</v>
      </c>
      <c r="H36" s="217"/>
      <c r="I36" s="214"/>
      <c r="J36" s="221"/>
    </row>
    <row r="37" spans="1:10" ht="51">
      <c r="A37" s="263"/>
      <c r="B37" s="244">
        <v>30</v>
      </c>
      <c r="C37" s="265" t="s">
        <v>16</v>
      </c>
      <c r="D37" s="45" t="s">
        <v>86</v>
      </c>
      <c r="E37" s="159" t="s">
        <v>21</v>
      </c>
      <c r="F37" s="171" t="s">
        <v>192</v>
      </c>
      <c r="G37" s="113">
        <f t="shared" si="1"/>
        <v>0</v>
      </c>
      <c r="H37" s="211">
        <f>AVERAGE(G37:G40)</f>
        <v>33.25</v>
      </c>
      <c r="I37" s="214"/>
      <c r="J37" s="221"/>
    </row>
    <row r="38" spans="1:10" ht="76.5">
      <c r="A38" s="263"/>
      <c r="B38" s="245"/>
      <c r="C38" s="266"/>
      <c r="D38" s="44" t="s">
        <v>129</v>
      </c>
      <c r="E38" s="160" t="s">
        <v>21</v>
      </c>
      <c r="F38" s="170" t="s">
        <v>191</v>
      </c>
      <c r="G38" s="113">
        <f t="shared" si="1"/>
        <v>0</v>
      </c>
      <c r="H38" s="216"/>
      <c r="I38" s="214"/>
      <c r="J38" s="221"/>
    </row>
    <row r="39" spans="1:10" ht="38.25">
      <c r="A39" s="263"/>
      <c r="B39" s="245"/>
      <c r="C39" s="266"/>
      <c r="D39" s="33" t="s">
        <v>221</v>
      </c>
      <c r="E39" s="160" t="s">
        <v>113</v>
      </c>
      <c r="F39" s="161" t="s">
        <v>190</v>
      </c>
      <c r="G39" s="113">
        <f t="shared" si="1"/>
        <v>33</v>
      </c>
      <c r="H39" s="216"/>
      <c r="I39" s="214"/>
      <c r="J39" s="221"/>
    </row>
    <row r="40" spans="1:10" ht="51.75" thickBot="1">
      <c r="A40" s="263"/>
      <c r="B40" s="246"/>
      <c r="C40" s="267"/>
      <c r="D40" s="172" t="s">
        <v>222</v>
      </c>
      <c r="E40" s="105" t="s">
        <v>22</v>
      </c>
      <c r="F40" s="138" t="s">
        <v>96</v>
      </c>
      <c r="G40" s="113">
        <f t="shared" si="1"/>
        <v>100</v>
      </c>
      <c r="H40" s="217"/>
      <c r="I40" s="214"/>
      <c r="J40" s="221"/>
    </row>
    <row r="41" spans="1:10" ht="63.75">
      <c r="A41" s="263"/>
      <c r="B41" s="245">
        <v>10</v>
      </c>
      <c r="C41" s="254" t="s">
        <v>18</v>
      </c>
      <c r="D41" s="45" t="s">
        <v>130</v>
      </c>
      <c r="E41" s="159" t="s">
        <v>24</v>
      </c>
      <c r="F41" s="158" t="s">
        <v>189</v>
      </c>
      <c r="G41" s="113">
        <f t="shared" si="1"/>
        <v>66</v>
      </c>
      <c r="H41" s="211">
        <f>AVERAGE(G41:G44)</f>
        <v>33</v>
      </c>
      <c r="I41" s="214"/>
      <c r="J41" s="221"/>
    </row>
    <row r="42" spans="1:10" ht="25.5">
      <c r="A42" s="263"/>
      <c r="B42" s="245"/>
      <c r="C42" s="254"/>
      <c r="D42" s="53" t="s">
        <v>42</v>
      </c>
      <c r="E42" s="160" t="s">
        <v>113</v>
      </c>
      <c r="F42" s="161" t="s">
        <v>188</v>
      </c>
      <c r="G42" s="113">
        <f t="shared" si="1"/>
        <v>33</v>
      </c>
      <c r="H42" s="216"/>
      <c r="I42" s="214"/>
      <c r="J42" s="221"/>
    </row>
    <row r="43" spans="1:10" ht="33.75">
      <c r="A43" s="263"/>
      <c r="B43" s="245"/>
      <c r="C43" s="254"/>
      <c r="D43" s="34" t="s">
        <v>43</v>
      </c>
      <c r="E43" s="160" t="s">
        <v>113</v>
      </c>
      <c r="F43" s="161" t="s">
        <v>223</v>
      </c>
      <c r="G43" s="113">
        <f t="shared" si="1"/>
        <v>33</v>
      </c>
      <c r="H43" s="216"/>
      <c r="I43" s="214"/>
      <c r="J43" s="221"/>
    </row>
    <row r="44" spans="1:10" ht="26.25" thickBot="1">
      <c r="A44" s="264"/>
      <c r="B44" s="246"/>
      <c r="C44" s="255"/>
      <c r="D44" s="173" t="s">
        <v>131</v>
      </c>
      <c r="E44" s="105" t="s">
        <v>21</v>
      </c>
      <c r="F44" s="138" t="s">
        <v>165</v>
      </c>
      <c r="G44" s="130">
        <f t="shared" si="1"/>
        <v>0</v>
      </c>
      <c r="H44" s="212"/>
      <c r="I44" s="215"/>
      <c r="J44" s="221"/>
    </row>
    <row r="45" spans="1:10" ht="51" customHeight="1" thickBot="1">
      <c r="A45" s="208" t="s">
        <v>46</v>
      </c>
      <c r="B45" s="209"/>
      <c r="C45" s="209"/>
      <c r="D45" s="209"/>
      <c r="E45" s="209"/>
      <c r="F45" s="209"/>
      <c r="G45" s="209"/>
      <c r="H45" s="209"/>
      <c r="I45" s="210"/>
      <c r="J45" s="221"/>
    </row>
    <row r="46" spans="1:10" ht="64.5" thickBot="1">
      <c r="A46" s="259">
        <v>10</v>
      </c>
      <c r="B46" s="166">
        <v>50</v>
      </c>
      <c r="C46" s="59" t="s">
        <v>105</v>
      </c>
      <c r="D46" s="52" t="s">
        <v>132</v>
      </c>
      <c r="E46" s="106" t="s">
        <v>21</v>
      </c>
      <c r="F46" s="140" t="s">
        <v>166</v>
      </c>
      <c r="G46" s="132">
        <f aca="true" t="shared" si="2" ref="G46:G53">VLOOKUP(E46,Recherche1,2,FALSE)</f>
        <v>0</v>
      </c>
      <c r="H46" s="134">
        <f>G46</f>
        <v>0</v>
      </c>
      <c r="I46" s="213">
        <f>((H46*B46)+(H47*B47)+(H52*B52))/100</f>
        <v>39.28</v>
      </c>
      <c r="J46" s="221"/>
    </row>
    <row r="47" spans="1:10" ht="63.75" outlineLevel="1">
      <c r="A47" s="260"/>
      <c r="B47" s="244">
        <v>20</v>
      </c>
      <c r="C47" s="253" t="s">
        <v>19</v>
      </c>
      <c r="D47" s="40" t="s">
        <v>133</v>
      </c>
      <c r="E47" s="159" t="s">
        <v>24</v>
      </c>
      <c r="F47" s="171" t="s">
        <v>187</v>
      </c>
      <c r="G47" s="113">
        <f t="shared" si="2"/>
        <v>66</v>
      </c>
      <c r="H47" s="211">
        <f>AVERAGE(G47:G51)</f>
        <v>46.4</v>
      </c>
      <c r="I47" s="214"/>
      <c r="J47" s="221"/>
    </row>
    <row r="48" spans="1:10" ht="63.75">
      <c r="A48" s="260"/>
      <c r="B48" s="245"/>
      <c r="C48" s="254"/>
      <c r="D48" s="46" t="s">
        <v>87</v>
      </c>
      <c r="E48" s="160" t="s">
        <v>22</v>
      </c>
      <c r="F48" s="170" t="s">
        <v>167</v>
      </c>
      <c r="G48" s="113">
        <f t="shared" si="2"/>
        <v>100</v>
      </c>
      <c r="H48" s="216"/>
      <c r="I48" s="214"/>
      <c r="J48" s="221"/>
    </row>
    <row r="49" spans="1:10" ht="76.5">
      <c r="A49" s="260"/>
      <c r="B49" s="245"/>
      <c r="C49" s="254"/>
      <c r="D49" s="42" t="s">
        <v>77</v>
      </c>
      <c r="E49" s="160" t="s">
        <v>21</v>
      </c>
      <c r="F49" s="170"/>
      <c r="G49" s="113">
        <f t="shared" si="2"/>
        <v>0</v>
      </c>
      <c r="H49" s="216"/>
      <c r="I49" s="214"/>
      <c r="J49" s="221"/>
    </row>
    <row r="50" spans="1:10" ht="51">
      <c r="A50" s="260"/>
      <c r="B50" s="245"/>
      <c r="C50" s="254"/>
      <c r="D50" s="51" t="s">
        <v>88</v>
      </c>
      <c r="E50" s="160" t="s">
        <v>24</v>
      </c>
      <c r="F50" s="170" t="s">
        <v>186</v>
      </c>
      <c r="G50" s="113">
        <f t="shared" si="2"/>
        <v>66</v>
      </c>
      <c r="H50" s="216"/>
      <c r="I50" s="214"/>
      <c r="J50" s="221"/>
    </row>
    <row r="51" spans="1:10" ht="64.5" thickBot="1">
      <c r="A51" s="260"/>
      <c r="B51" s="246"/>
      <c r="C51" s="255"/>
      <c r="D51" s="58" t="s">
        <v>224</v>
      </c>
      <c r="E51" s="105" t="s">
        <v>21</v>
      </c>
      <c r="F51" s="141"/>
      <c r="G51" s="113">
        <f t="shared" si="2"/>
        <v>0</v>
      </c>
      <c r="H51" s="217"/>
      <c r="I51" s="214"/>
      <c r="J51" s="221"/>
    </row>
    <row r="52" spans="1:10" ht="63.75">
      <c r="A52" s="260"/>
      <c r="B52" s="245">
        <v>30</v>
      </c>
      <c r="C52" s="254" t="s">
        <v>20</v>
      </c>
      <c r="D52" s="40" t="s">
        <v>89</v>
      </c>
      <c r="E52" s="159" t="s">
        <v>22</v>
      </c>
      <c r="F52" s="171" t="s">
        <v>106</v>
      </c>
      <c r="G52" s="113">
        <f t="shared" si="2"/>
        <v>100</v>
      </c>
      <c r="H52" s="211">
        <f>AVERAGE(G52:G53)</f>
        <v>100</v>
      </c>
      <c r="I52" s="214"/>
      <c r="J52" s="222"/>
    </row>
    <row r="53" spans="1:10" ht="26.25" thickBot="1">
      <c r="A53" s="261"/>
      <c r="B53" s="246"/>
      <c r="C53" s="255"/>
      <c r="D53" s="149" t="s">
        <v>134</v>
      </c>
      <c r="E53" s="105" t="s">
        <v>22</v>
      </c>
      <c r="F53" s="141" t="s">
        <v>106</v>
      </c>
      <c r="G53" s="130">
        <f t="shared" si="2"/>
        <v>100</v>
      </c>
      <c r="H53" s="212"/>
      <c r="I53" s="215"/>
      <c r="J53" s="225"/>
    </row>
    <row r="54" spans="1:10" ht="54" customHeight="1" thickBot="1">
      <c r="A54" s="208" t="s">
        <v>97</v>
      </c>
      <c r="B54" s="209"/>
      <c r="C54" s="209"/>
      <c r="D54" s="209"/>
      <c r="E54" s="209"/>
      <c r="F54" s="209"/>
      <c r="G54" s="209"/>
      <c r="H54" s="209"/>
      <c r="I54" s="210"/>
      <c r="J54" s="225"/>
    </row>
    <row r="55" spans="1:10" ht="38.25">
      <c r="A55" s="259">
        <v>30</v>
      </c>
      <c r="B55" s="244">
        <f>A46</f>
        <v>10</v>
      </c>
      <c r="C55" s="247" t="s">
        <v>4</v>
      </c>
      <c r="D55" s="30" t="s">
        <v>225</v>
      </c>
      <c r="E55" s="159" t="s">
        <v>22</v>
      </c>
      <c r="F55" s="171" t="s">
        <v>110</v>
      </c>
      <c r="G55" s="132">
        <f aca="true" t="shared" si="3" ref="G55:G85">VLOOKUP(E55,Recherche1,2,FALSE)</f>
        <v>100</v>
      </c>
      <c r="H55" s="250">
        <f>AVERAGE(G55:G61)</f>
        <v>71.28571428571429</v>
      </c>
      <c r="I55" s="213">
        <f>((H55*B55)+(H62*B62)+(H67*B67)+(H75*B75)+(H81*B81))/100</f>
        <v>47.62232142857143</v>
      </c>
      <c r="J55" s="224"/>
    </row>
    <row r="56" spans="1:10" ht="89.25">
      <c r="A56" s="260"/>
      <c r="B56" s="245"/>
      <c r="C56" s="248"/>
      <c r="D56" s="31" t="s">
        <v>226</v>
      </c>
      <c r="E56" s="160" t="s">
        <v>22</v>
      </c>
      <c r="F56" s="170" t="s">
        <v>108</v>
      </c>
      <c r="G56" s="113">
        <f t="shared" si="3"/>
        <v>100</v>
      </c>
      <c r="H56" s="251"/>
      <c r="I56" s="214"/>
      <c r="J56" s="221"/>
    </row>
    <row r="57" spans="1:10" ht="76.5">
      <c r="A57" s="260"/>
      <c r="B57" s="245"/>
      <c r="C57" s="248"/>
      <c r="D57" s="31" t="s">
        <v>227</v>
      </c>
      <c r="E57" s="160" t="s">
        <v>113</v>
      </c>
      <c r="F57" s="170" t="s">
        <v>185</v>
      </c>
      <c r="G57" s="113">
        <f t="shared" si="3"/>
        <v>33</v>
      </c>
      <c r="H57" s="251"/>
      <c r="I57" s="214"/>
      <c r="J57" s="221"/>
    </row>
    <row r="58" spans="1:10" ht="51">
      <c r="A58" s="260"/>
      <c r="B58" s="245"/>
      <c r="C58" s="248"/>
      <c r="D58" s="46" t="s">
        <v>135</v>
      </c>
      <c r="E58" s="160" t="s">
        <v>22</v>
      </c>
      <c r="F58" s="170" t="s">
        <v>168</v>
      </c>
      <c r="G58" s="113">
        <f t="shared" si="3"/>
        <v>100</v>
      </c>
      <c r="H58" s="251"/>
      <c r="I58" s="214"/>
      <c r="J58" s="221"/>
    </row>
    <row r="59" spans="1:10" ht="76.5">
      <c r="A59" s="260"/>
      <c r="B59" s="245"/>
      <c r="C59" s="248"/>
      <c r="D59" s="46" t="s">
        <v>136</v>
      </c>
      <c r="E59" s="160" t="s">
        <v>113</v>
      </c>
      <c r="F59" s="170" t="s">
        <v>184</v>
      </c>
      <c r="G59" s="113">
        <f t="shared" si="3"/>
        <v>33</v>
      </c>
      <c r="H59" s="251"/>
      <c r="I59" s="214"/>
      <c r="J59" s="221"/>
    </row>
    <row r="60" spans="1:10" ht="89.25">
      <c r="A60" s="260"/>
      <c r="B60" s="245"/>
      <c r="C60" s="248"/>
      <c r="D60" s="46" t="s">
        <v>137</v>
      </c>
      <c r="E60" s="160" t="s">
        <v>113</v>
      </c>
      <c r="F60" s="170" t="s">
        <v>109</v>
      </c>
      <c r="G60" s="113">
        <f t="shared" si="3"/>
        <v>33</v>
      </c>
      <c r="H60" s="251"/>
      <c r="I60" s="214"/>
      <c r="J60" s="221"/>
    </row>
    <row r="61" spans="1:10" ht="51.75" thickBot="1">
      <c r="A61" s="260"/>
      <c r="B61" s="246"/>
      <c r="C61" s="249"/>
      <c r="D61" s="149" t="s">
        <v>138</v>
      </c>
      <c r="E61" s="105" t="s">
        <v>22</v>
      </c>
      <c r="F61" s="141" t="s">
        <v>169</v>
      </c>
      <c r="G61" s="113">
        <f t="shared" si="3"/>
        <v>100</v>
      </c>
      <c r="H61" s="252"/>
      <c r="I61" s="214"/>
      <c r="J61" s="221"/>
    </row>
    <row r="62" spans="1:10" ht="76.5">
      <c r="A62" s="260"/>
      <c r="B62" s="244">
        <v>25</v>
      </c>
      <c r="C62" s="247" t="s">
        <v>5</v>
      </c>
      <c r="D62" s="174" t="s">
        <v>139</v>
      </c>
      <c r="E62" s="159" t="s">
        <v>22</v>
      </c>
      <c r="F62" s="171" t="s">
        <v>170</v>
      </c>
      <c r="G62" s="113">
        <f t="shared" si="3"/>
        <v>100</v>
      </c>
      <c r="H62" s="211">
        <f>AVERAGE(G62:G66)</f>
        <v>60</v>
      </c>
      <c r="I62" s="214"/>
      <c r="J62" s="221"/>
    </row>
    <row r="63" spans="1:10" ht="63.75">
      <c r="A63" s="260"/>
      <c r="B63" s="245"/>
      <c r="C63" s="248"/>
      <c r="D63" s="46" t="s">
        <v>140</v>
      </c>
      <c r="E63" s="160" t="s">
        <v>22</v>
      </c>
      <c r="F63" s="170" t="s">
        <v>198</v>
      </c>
      <c r="G63" s="113">
        <f t="shared" si="3"/>
        <v>100</v>
      </c>
      <c r="H63" s="216"/>
      <c r="I63" s="214"/>
      <c r="J63" s="221"/>
    </row>
    <row r="64" spans="1:10" ht="51">
      <c r="A64" s="260"/>
      <c r="B64" s="245"/>
      <c r="C64" s="248"/>
      <c r="D64" s="31" t="s">
        <v>228</v>
      </c>
      <c r="E64" s="160" t="s">
        <v>21</v>
      </c>
      <c r="F64" s="170"/>
      <c r="G64" s="113">
        <f t="shared" si="3"/>
        <v>0</v>
      </c>
      <c r="H64" s="216"/>
      <c r="I64" s="214"/>
      <c r="J64" s="221"/>
    </row>
    <row r="65" spans="1:10" ht="76.5">
      <c r="A65" s="260"/>
      <c r="B65" s="245"/>
      <c r="C65" s="248"/>
      <c r="D65" s="46" t="s">
        <v>141</v>
      </c>
      <c r="E65" s="160" t="s">
        <v>21</v>
      </c>
      <c r="F65" s="170"/>
      <c r="G65" s="113">
        <f t="shared" si="3"/>
        <v>0</v>
      </c>
      <c r="H65" s="216"/>
      <c r="I65" s="214"/>
      <c r="J65" s="221"/>
    </row>
    <row r="66" spans="1:10" ht="64.5" thickBot="1">
      <c r="A66" s="260"/>
      <c r="B66" s="246"/>
      <c r="C66" s="249"/>
      <c r="D66" s="168" t="s">
        <v>142</v>
      </c>
      <c r="E66" s="105" t="s">
        <v>22</v>
      </c>
      <c r="F66" s="141" t="s">
        <v>171</v>
      </c>
      <c r="G66" s="113">
        <f t="shared" si="3"/>
        <v>100</v>
      </c>
      <c r="H66" s="217"/>
      <c r="I66" s="214"/>
      <c r="J66" s="221"/>
    </row>
    <row r="67" spans="1:10" ht="51">
      <c r="A67" s="260"/>
      <c r="B67" s="244">
        <v>15</v>
      </c>
      <c r="C67" s="247" t="s">
        <v>40</v>
      </c>
      <c r="D67" s="40" t="s">
        <v>143</v>
      </c>
      <c r="E67" s="159" t="s">
        <v>22</v>
      </c>
      <c r="F67" s="171" t="s">
        <v>172</v>
      </c>
      <c r="G67" s="113">
        <f t="shared" si="3"/>
        <v>100</v>
      </c>
      <c r="H67" s="211">
        <f>AVERAGE(G67:G74)</f>
        <v>70.625</v>
      </c>
      <c r="I67" s="214"/>
      <c r="J67" s="221"/>
    </row>
    <row r="68" spans="1:10" ht="51">
      <c r="A68" s="260"/>
      <c r="B68" s="245"/>
      <c r="C68" s="248"/>
      <c r="D68" s="42" t="s">
        <v>144</v>
      </c>
      <c r="E68" s="160" t="s">
        <v>24</v>
      </c>
      <c r="F68" s="170" t="s">
        <v>229</v>
      </c>
      <c r="G68" s="113">
        <f t="shared" si="3"/>
        <v>66</v>
      </c>
      <c r="H68" s="216"/>
      <c r="I68" s="214"/>
      <c r="J68" s="221"/>
    </row>
    <row r="69" spans="1:10" ht="25.5">
      <c r="A69" s="260"/>
      <c r="B69" s="245"/>
      <c r="C69" s="248"/>
      <c r="D69" s="41" t="s">
        <v>23</v>
      </c>
      <c r="E69" s="160" t="s">
        <v>22</v>
      </c>
      <c r="F69" s="170" t="s">
        <v>98</v>
      </c>
      <c r="G69" s="113">
        <f t="shared" si="3"/>
        <v>100</v>
      </c>
      <c r="H69" s="216"/>
      <c r="I69" s="214"/>
      <c r="J69" s="221"/>
    </row>
    <row r="70" spans="1:10" ht="38.25">
      <c r="A70" s="260"/>
      <c r="B70" s="245"/>
      <c r="C70" s="248"/>
      <c r="D70" s="41" t="s">
        <v>230</v>
      </c>
      <c r="E70" s="160" t="s">
        <v>22</v>
      </c>
      <c r="F70" s="170" t="s">
        <v>99</v>
      </c>
      <c r="G70" s="113">
        <f t="shared" si="3"/>
        <v>100</v>
      </c>
      <c r="H70" s="216"/>
      <c r="I70" s="214"/>
      <c r="J70" s="221"/>
    </row>
    <row r="71" spans="1:10" ht="51">
      <c r="A71" s="260"/>
      <c r="B71" s="245"/>
      <c r="C71" s="248"/>
      <c r="D71" s="42" t="s">
        <v>145</v>
      </c>
      <c r="E71" s="160" t="s">
        <v>22</v>
      </c>
      <c r="F71" s="170" t="s">
        <v>231</v>
      </c>
      <c r="G71" s="113">
        <f t="shared" si="3"/>
        <v>100</v>
      </c>
      <c r="H71" s="216"/>
      <c r="I71" s="214"/>
      <c r="J71" s="221"/>
    </row>
    <row r="72" spans="1:10" ht="51">
      <c r="A72" s="260"/>
      <c r="B72" s="245"/>
      <c r="C72" s="248"/>
      <c r="D72" s="35" t="s">
        <v>78</v>
      </c>
      <c r="E72" s="160" t="s">
        <v>113</v>
      </c>
      <c r="F72" s="170" t="s">
        <v>183</v>
      </c>
      <c r="G72" s="113">
        <f t="shared" si="3"/>
        <v>33</v>
      </c>
      <c r="H72" s="216"/>
      <c r="I72" s="214"/>
      <c r="J72" s="221"/>
    </row>
    <row r="73" spans="1:10" ht="38.25">
      <c r="A73" s="260"/>
      <c r="B73" s="245"/>
      <c r="C73" s="248"/>
      <c r="D73" s="42" t="s">
        <v>79</v>
      </c>
      <c r="E73" s="160" t="s">
        <v>24</v>
      </c>
      <c r="F73" s="170" t="s">
        <v>182</v>
      </c>
      <c r="G73" s="113">
        <f t="shared" si="3"/>
        <v>66</v>
      </c>
      <c r="H73" s="216"/>
      <c r="I73" s="214"/>
      <c r="J73" s="221"/>
    </row>
    <row r="74" spans="1:10" ht="51.75" thickBot="1">
      <c r="A74" s="260"/>
      <c r="B74" s="246"/>
      <c r="C74" s="249"/>
      <c r="D74" s="175" t="s">
        <v>232</v>
      </c>
      <c r="E74" s="105" t="s">
        <v>21</v>
      </c>
      <c r="F74" s="141" t="s">
        <v>233</v>
      </c>
      <c r="G74" s="113">
        <f t="shared" si="3"/>
        <v>0</v>
      </c>
      <c r="H74" s="217"/>
      <c r="I74" s="214"/>
      <c r="J74" s="221"/>
    </row>
    <row r="75" spans="1:10" ht="51">
      <c r="A75" s="260"/>
      <c r="B75" s="244">
        <v>25</v>
      </c>
      <c r="C75" s="256" t="s">
        <v>6</v>
      </c>
      <c r="D75" s="55" t="s">
        <v>234</v>
      </c>
      <c r="E75" s="159" t="s">
        <v>113</v>
      </c>
      <c r="F75" s="171" t="s">
        <v>199</v>
      </c>
      <c r="G75" s="113">
        <f t="shared" si="3"/>
        <v>33</v>
      </c>
      <c r="H75" s="236">
        <f>AVERAGE(G75:G80)</f>
        <v>33</v>
      </c>
      <c r="I75" s="214"/>
      <c r="J75" s="221"/>
    </row>
    <row r="76" spans="1:10" ht="76.5">
      <c r="A76" s="260"/>
      <c r="B76" s="245"/>
      <c r="C76" s="257"/>
      <c r="D76" s="41" t="s">
        <v>146</v>
      </c>
      <c r="E76" s="160" t="s">
        <v>113</v>
      </c>
      <c r="F76" s="170" t="s">
        <v>181</v>
      </c>
      <c r="G76" s="113">
        <f t="shared" si="3"/>
        <v>33</v>
      </c>
      <c r="H76" s="237"/>
      <c r="I76" s="214"/>
      <c r="J76" s="221"/>
    </row>
    <row r="77" spans="1:10" ht="38.25">
      <c r="A77" s="260"/>
      <c r="B77" s="245"/>
      <c r="C77" s="257"/>
      <c r="D77" s="41" t="s">
        <v>1</v>
      </c>
      <c r="E77" s="160" t="s">
        <v>21</v>
      </c>
      <c r="F77" s="170"/>
      <c r="G77" s="113">
        <f t="shared" si="3"/>
        <v>0</v>
      </c>
      <c r="H77" s="237"/>
      <c r="I77" s="214"/>
      <c r="J77" s="221"/>
    </row>
    <row r="78" spans="1:10" ht="51">
      <c r="A78" s="260"/>
      <c r="B78" s="245"/>
      <c r="C78" s="257"/>
      <c r="D78" s="41" t="s">
        <v>104</v>
      </c>
      <c r="E78" s="160" t="s">
        <v>24</v>
      </c>
      <c r="F78" s="170" t="s">
        <v>180</v>
      </c>
      <c r="G78" s="113">
        <f t="shared" si="3"/>
        <v>66</v>
      </c>
      <c r="H78" s="237"/>
      <c r="I78" s="214"/>
      <c r="J78" s="221"/>
    </row>
    <row r="79" spans="1:10" ht="38.25">
      <c r="A79" s="260"/>
      <c r="B79" s="245"/>
      <c r="C79" s="257"/>
      <c r="D79" s="56" t="s">
        <v>147</v>
      </c>
      <c r="E79" s="160" t="s">
        <v>113</v>
      </c>
      <c r="F79" s="170" t="s">
        <v>179</v>
      </c>
      <c r="G79" s="113">
        <f t="shared" si="3"/>
        <v>33</v>
      </c>
      <c r="H79" s="237"/>
      <c r="I79" s="214"/>
      <c r="J79" s="221"/>
    </row>
    <row r="80" spans="1:10" ht="26.25" thickBot="1">
      <c r="A80" s="260"/>
      <c r="B80" s="246"/>
      <c r="C80" s="258"/>
      <c r="D80" s="176" t="s">
        <v>148</v>
      </c>
      <c r="E80" s="105" t="s">
        <v>67</v>
      </c>
      <c r="F80" s="141"/>
      <c r="G80" s="113" t="str">
        <f t="shared" si="3"/>
        <v>NA</v>
      </c>
      <c r="H80" s="238"/>
      <c r="I80" s="214"/>
      <c r="J80" s="221"/>
    </row>
    <row r="81" spans="1:10" ht="38.25">
      <c r="A81" s="260"/>
      <c r="B81" s="244">
        <v>10</v>
      </c>
      <c r="C81" s="253" t="s">
        <v>10</v>
      </c>
      <c r="D81" s="40" t="s">
        <v>100</v>
      </c>
      <c r="E81" s="159" t="s">
        <v>22</v>
      </c>
      <c r="F81" s="177"/>
      <c r="G81" s="113">
        <f t="shared" si="3"/>
        <v>100</v>
      </c>
      <c r="H81" s="211">
        <f>AVERAGE(G81:G84)</f>
        <v>66.5</v>
      </c>
      <c r="I81" s="214"/>
      <c r="J81" s="221"/>
    </row>
    <row r="82" spans="1:10" ht="102">
      <c r="A82" s="260"/>
      <c r="B82" s="245"/>
      <c r="C82" s="254"/>
      <c r="D82" s="42" t="s">
        <v>200</v>
      </c>
      <c r="E82" s="160" t="s">
        <v>21</v>
      </c>
      <c r="F82" s="178" t="s">
        <v>235</v>
      </c>
      <c r="G82" s="113">
        <f t="shared" si="3"/>
        <v>0</v>
      </c>
      <c r="H82" s="216"/>
      <c r="I82" s="214"/>
      <c r="J82" s="221"/>
    </row>
    <row r="83" spans="1:10" ht="76.5">
      <c r="A83" s="260"/>
      <c r="B83" s="245"/>
      <c r="C83" s="254"/>
      <c r="D83" s="42" t="s">
        <v>149</v>
      </c>
      <c r="E83" s="160" t="s">
        <v>22</v>
      </c>
      <c r="F83" s="170" t="s">
        <v>101</v>
      </c>
      <c r="G83" s="113">
        <f t="shared" si="3"/>
        <v>100</v>
      </c>
      <c r="H83" s="216"/>
      <c r="I83" s="214"/>
      <c r="J83" s="221"/>
    </row>
    <row r="84" spans="1:10" ht="64.5" thickBot="1">
      <c r="A84" s="260"/>
      <c r="B84" s="246"/>
      <c r="C84" s="255"/>
      <c r="D84" s="149" t="s">
        <v>150</v>
      </c>
      <c r="E84" s="105" t="s">
        <v>24</v>
      </c>
      <c r="F84" s="141" t="s">
        <v>236</v>
      </c>
      <c r="G84" s="113">
        <f t="shared" si="3"/>
        <v>66</v>
      </c>
      <c r="H84" s="217"/>
      <c r="I84" s="214"/>
      <c r="J84" s="221"/>
    </row>
    <row r="85" spans="1:10" ht="77.25" thickBot="1">
      <c r="A85" s="261"/>
      <c r="B85" s="167" t="s">
        <v>237</v>
      </c>
      <c r="C85" s="96" t="s">
        <v>7</v>
      </c>
      <c r="D85" s="168" t="s">
        <v>107</v>
      </c>
      <c r="E85" s="105" t="s">
        <v>67</v>
      </c>
      <c r="F85" s="138"/>
      <c r="G85" s="130" t="str">
        <f t="shared" si="3"/>
        <v>NA</v>
      </c>
      <c r="H85" s="133" t="str">
        <f>G85</f>
        <v>NA</v>
      </c>
      <c r="I85" s="215"/>
      <c r="J85" s="221"/>
    </row>
    <row r="86" spans="1:10" ht="51" customHeight="1" thickBot="1">
      <c r="A86" s="208" t="s">
        <v>47</v>
      </c>
      <c r="B86" s="209"/>
      <c r="C86" s="209"/>
      <c r="D86" s="209"/>
      <c r="E86" s="209"/>
      <c r="F86" s="209"/>
      <c r="G86" s="209"/>
      <c r="H86" s="209"/>
      <c r="I86" s="210"/>
      <c r="J86" s="221"/>
    </row>
    <row r="87" spans="1:10" ht="25.5">
      <c r="A87" s="259">
        <v>25</v>
      </c>
      <c r="B87" s="244">
        <v>30</v>
      </c>
      <c r="C87" s="253" t="s">
        <v>11</v>
      </c>
      <c r="D87" s="131" t="s">
        <v>80</v>
      </c>
      <c r="E87" s="159" t="s">
        <v>113</v>
      </c>
      <c r="F87" s="171" t="s">
        <v>178</v>
      </c>
      <c r="G87" s="132">
        <f aca="true" t="shared" si="4" ref="G87:G110">VLOOKUP(E87,Recherche1,2,FALSE)</f>
        <v>33</v>
      </c>
      <c r="H87" s="239">
        <f>AVERAGE(G87:G94)</f>
        <v>37.25</v>
      </c>
      <c r="I87" s="241">
        <f>((H87*B87)+(H95*B95)+(H100*B100)+(H105*B105))/100</f>
        <v>33.2375</v>
      </c>
      <c r="J87" s="221"/>
    </row>
    <row r="88" spans="1:10" ht="51">
      <c r="A88" s="260"/>
      <c r="B88" s="245"/>
      <c r="C88" s="254"/>
      <c r="D88" s="44" t="s">
        <v>151</v>
      </c>
      <c r="E88" s="160" t="s">
        <v>24</v>
      </c>
      <c r="F88" s="170" t="s">
        <v>205</v>
      </c>
      <c r="G88" s="113">
        <f t="shared" si="4"/>
        <v>66</v>
      </c>
      <c r="H88" s="216"/>
      <c r="I88" s="230"/>
      <c r="J88" s="221"/>
    </row>
    <row r="89" spans="1:10" ht="51">
      <c r="A89" s="260"/>
      <c r="B89" s="245"/>
      <c r="C89" s="254"/>
      <c r="D89" s="33" t="s">
        <v>206</v>
      </c>
      <c r="E89" s="160" t="s">
        <v>21</v>
      </c>
      <c r="F89" s="170" t="s">
        <v>207</v>
      </c>
      <c r="G89" s="113">
        <f t="shared" si="4"/>
        <v>0</v>
      </c>
      <c r="H89" s="216"/>
      <c r="I89" s="230"/>
      <c r="J89" s="221"/>
    </row>
    <row r="90" spans="1:10" ht="89.25">
      <c r="A90" s="260"/>
      <c r="B90" s="245"/>
      <c r="C90" s="254"/>
      <c r="D90" s="44" t="s">
        <v>152</v>
      </c>
      <c r="E90" s="160" t="s">
        <v>21</v>
      </c>
      <c r="F90" s="170" t="s">
        <v>208</v>
      </c>
      <c r="G90" s="113">
        <f t="shared" si="4"/>
        <v>0</v>
      </c>
      <c r="H90" s="216"/>
      <c r="I90" s="230"/>
      <c r="J90" s="221"/>
    </row>
    <row r="91" spans="1:10" ht="76.5">
      <c r="A91" s="260"/>
      <c r="B91" s="245"/>
      <c r="C91" s="254"/>
      <c r="D91" s="44" t="s">
        <v>201</v>
      </c>
      <c r="E91" s="160" t="s">
        <v>21</v>
      </c>
      <c r="F91" s="170"/>
      <c r="G91" s="113">
        <f t="shared" si="4"/>
        <v>0</v>
      </c>
      <c r="H91" s="217"/>
      <c r="I91" s="242"/>
      <c r="J91" s="222"/>
    </row>
    <row r="92" spans="1:10" ht="89.25">
      <c r="A92" s="260"/>
      <c r="B92" s="245"/>
      <c r="C92" s="254"/>
      <c r="D92" s="44" t="s">
        <v>202</v>
      </c>
      <c r="E92" s="147" t="s">
        <v>24</v>
      </c>
      <c r="F92" s="170" t="s">
        <v>177</v>
      </c>
      <c r="G92" s="113">
        <f t="shared" si="4"/>
        <v>66</v>
      </c>
      <c r="H92" s="240"/>
      <c r="I92" s="243"/>
      <c r="J92" s="223"/>
    </row>
    <row r="93" spans="1:10" ht="51">
      <c r="A93" s="260"/>
      <c r="B93" s="245"/>
      <c r="C93" s="254"/>
      <c r="D93" s="47" t="s">
        <v>90</v>
      </c>
      <c r="E93" s="160" t="s">
        <v>113</v>
      </c>
      <c r="F93" s="170" t="s">
        <v>176</v>
      </c>
      <c r="G93" s="113">
        <f t="shared" si="4"/>
        <v>33</v>
      </c>
      <c r="H93" s="211"/>
      <c r="I93" s="229"/>
      <c r="J93" s="224"/>
    </row>
    <row r="94" spans="1:10" ht="51.75" thickBot="1">
      <c r="A94" s="260"/>
      <c r="B94" s="246"/>
      <c r="C94" s="255"/>
      <c r="D94" s="179" t="s">
        <v>209</v>
      </c>
      <c r="E94" s="105" t="s">
        <v>22</v>
      </c>
      <c r="F94" s="141" t="s">
        <v>102</v>
      </c>
      <c r="G94" s="113">
        <f t="shared" si="4"/>
        <v>100</v>
      </c>
      <c r="H94" s="217"/>
      <c r="I94" s="230"/>
      <c r="J94" s="221"/>
    </row>
    <row r="95" spans="1:10" ht="89.25">
      <c r="A95" s="260"/>
      <c r="B95" s="244">
        <v>25</v>
      </c>
      <c r="C95" s="253" t="s">
        <v>9</v>
      </c>
      <c r="D95" s="169" t="s">
        <v>153</v>
      </c>
      <c r="E95" s="159" t="s">
        <v>21</v>
      </c>
      <c r="F95" s="180" t="s">
        <v>173</v>
      </c>
      <c r="G95" s="113">
        <f t="shared" si="4"/>
        <v>0</v>
      </c>
      <c r="H95" s="211">
        <f>AVERAGE(G95:G99)</f>
        <v>49.75</v>
      </c>
      <c r="I95" s="214"/>
      <c r="J95" s="221"/>
    </row>
    <row r="96" spans="1:10" ht="63.75">
      <c r="A96" s="260"/>
      <c r="B96" s="245"/>
      <c r="C96" s="254"/>
      <c r="D96" s="48" t="s">
        <v>154</v>
      </c>
      <c r="E96" s="160" t="s">
        <v>113</v>
      </c>
      <c r="F96" s="181" t="s">
        <v>210</v>
      </c>
      <c r="G96" s="113">
        <f t="shared" si="4"/>
        <v>33</v>
      </c>
      <c r="H96" s="216"/>
      <c r="I96" s="214"/>
      <c r="J96" s="221"/>
    </row>
    <row r="97" spans="1:10" ht="76.5">
      <c r="A97" s="260"/>
      <c r="B97" s="245"/>
      <c r="C97" s="254"/>
      <c r="D97" s="48" t="s">
        <v>155</v>
      </c>
      <c r="E97" s="160" t="s">
        <v>22</v>
      </c>
      <c r="F97" s="181" t="s">
        <v>103</v>
      </c>
      <c r="G97" s="113">
        <f t="shared" si="4"/>
        <v>100</v>
      </c>
      <c r="H97" s="216"/>
      <c r="I97" s="214"/>
      <c r="J97" s="221"/>
    </row>
    <row r="98" spans="1:10" ht="102">
      <c r="A98" s="260"/>
      <c r="B98" s="245"/>
      <c r="C98" s="254"/>
      <c r="D98" s="48" t="s">
        <v>156</v>
      </c>
      <c r="E98" s="160" t="s">
        <v>24</v>
      </c>
      <c r="F98" s="181" t="s">
        <v>211</v>
      </c>
      <c r="G98" s="113">
        <f t="shared" si="4"/>
        <v>66</v>
      </c>
      <c r="H98" s="216"/>
      <c r="I98" s="214"/>
      <c r="J98" s="221"/>
    </row>
    <row r="99" spans="1:10" ht="77.25" thickBot="1">
      <c r="A99" s="260"/>
      <c r="B99" s="246"/>
      <c r="C99" s="255"/>
      <c r="D99" s="49" t="s">
        <v>157</v>
      </c>
      <c r="E99" s="105" t="s">
        <v>67</v>
      </c>
      <c r="F99" s="142"/>
      <c r="G99" s="113" t="str">
        <f t="shared" si="4"/>
        <v>NA</v>
      </c>
      <c r="H99" s="217"/>
      <c r="I99" s="214"/>
      <c r="J99" s="221"/>
    </row>
    <row r="100" spans="1:10" ht="76.5">
      <c r="A100" s="260"/>
      <c r="B100" s="244">
        <v>15</v>
      </c>
      <c r="C100" s="253" t="s">
        <v>12</v>
      </c>
      <c r="D100" s="57" t="s">
        <v>212</v>
      </c>
      <c r="E100" s="159" t="s">
        <v>21</v>
      </c>
      <c r="F100" s="182"/>
      <c r="G100" s="113">
        <f t="shared" si="4"/>
        <v>0</v>
      </c>
      <c r="H100" s="211">
        <f>AVERAGE(G100:G104)</f>
        <v>0</v>
      </c>
      <c r="I100" s="214"/>
      <c r="J100" s="221"/>
    </row>
    <row r="101" spans="1:10" ht="38.25">
      <c r="A101" s="260"/>
      <c r="B101" s="245"/>
      <c r="C101" s="254"/>
      <c r="D101" s="50" t="s">
        <v>158</v>
      </c>
      <c r="E101" s="160" t="s">
        <v>21</v>
      </c>
      <c r="F101" s="183"/>
      <c r="G101" s="113">
        <f t="shared" si="4"/>
        <v>0</v>
      </c>
      <c r="H101" s="216"/>
      <c r="I101" s="214"/>
      <c r="J101" s="221"/>
    </row>
    <row r="102" spans="1:10" ht="38.25">
      <c r="A102" s="260"/>
      <c r="B102" s="245"/>
      <c r="C102" s="254"/>
      <c r="D102" s="50" t="s">
        <v>159</v>
      </c>
      <c r="E102" s="160" t="s">
        <v>21</v>
      </c>
      <c r="F102" s="183"/>
      <c r="G102" s="113">
        <f t="shared" si="4"/>
        <v>0</v>
      </c>
      <c r="H102" s="216"/>
      <c r="I102" s="214"/>
      <c r="J102" s="221"/>
    </row>
    <row r="103" spans="1:10" ht="89.25">
      <c r="A103" s="260"/>
      <c r="B103" s="245"/>
      <c r="C103" s="254"/>
      <c r="D103" s="51" t="s">
        <v>203</v>
      </c>
      <c r="E103" s="160" t="s">
        <v>21</v>
      </c>
      <c r="F103" s="183"/>
      <c r="G103" s="113">
        <f t="shared" si="4"/>
        <v>0</v>
      </c>
      <c r="H103" s="216"/>
      <c r="I103" s="214"/>
      <c r="J103" s="221"/>
    </row>
    <row r="104" spans="1:10" ht="13.5" thickBot="1">
      <c r="A104" s="260"/>
      <c r="B104" s="246"/>
      <c r="C104" s="255"/>
      <c r="D104" s="54" t="s">
        <v>204</v>
      </c>
      <c r="E104" s="105" t="s">
        <v>21</v>
      </c>
      <c r="F104" s="137"/>
      <c r="G104" s="113">
        <f t="shared" si="4"/>
        <v>0</v>
      </c>
      <c r="H104" s="217"/>
      <c r="I104" s="214"/>
      <c r="J104" s="221"/>
    </row>
    <row r="105" spans="1:10" ht="38.25">
      <c r="A105" s="260"/>
      <c r="B105" s="244">
        <v>35</v>
      </c>
      <c r="C105" s="256" t="s">
        <v>8</v>
      </c>
      <c r="D105" s="169" t="s">
        <v>91</v>
      </c>
      <c r="E105" s="159" t="s">
        <v>21</v>
      </c>
      <c r="F105" s="182"/>
      <c r="G105" s="113">
        <f t="shared" si="4"/>
        <v>0</v>
      </c>
      <c r="H105" s="211">
        <f>AVERAGE(G105:G110)</f>
        <v>27.5</v>
      </c>
      <c r="I105" s="214"/>
      <c r="J105" s="221"/>
    </row>
    <row r="106" spans="1:10" ht="51">
      <c r="A106" s="260"/>
      <c r="B106" s="245"/>
      <c r="C106" s="257"/>
      <c r="D106" s="37" t="s">
        <v>81</v>
      </c>
      <c r="E106" s="160" t="s">
        <v>24</v>
      </c>
      <c r="F106" s="181" t="s">
        <v>213</v>
      </c>
      <c r="G106" s="113">
        <f t="shared" si="4"/>
        <v>66</v>
      </c>
      <c r="H106" s="216"/>
      <c r="I106" s="214"/>
      <c r="J106" s="221"/>
    </row>
    <row r="107" spans="1:10" ht="89.25">
      <c r="A107" s="260"/>
      <c r="B107" s="245"/>
      <c r="C107" s="257"/>
      <c r="D107" s="37" t="s">
        <v>82</v>
      </c>
      <c r="E107" s="160" t="s">
        <v>21</v>
      </c>
      <c r="F107" s="183" t="s">
        <v>214</v>
      </c>
      <c r="G107" s="113">
        <f t="shared" si="4"/>
        <v>0</v>
      </c>
      <c r="H107" s="216"/>
      <c r="I107" s="214"/>
      <c r="J107" s="221"/>
    </row>
    <row r="108" spans="1:10" ht="38.25">
      <c r="A108" s="260"/>
      <c r="B108" s="245"/>
      <c r="C108" s="257"/>
      <c r="D108" s="37" t="s">
        <v>83</v>
      </c>
      <c r="E108" s="160" t="s">
        <v>24</v>
      </c>
      <c r="F108" s="181" t="s">
        <v>175</v>
      </c>
      <c r="G108" s="113">
        <f t="shared" si="4"/>
        <v>66</v>
      </c>
      <c r="H108" s="216"/>
      <c r="I108" s="214"/>
      <c r="J108" s="221"/>
    </row>
    <row r="109" spans="1:10" ht="63.75">
      <c r="A109" s="260"/>
      <c r="B109" s="245"/>
      <c r="C109" s="257"/>
      <c r="D109" s="47" t="s">
        <v>160</v>
      </c>
      <c r="E109" s="160" t="s">
        <v>21</v>
      </c>
      <c r="F109" s="181"/>
      <c r="G109" s="113">
        <f t="shared" si="4"/>
        <v>0</v>
      </c>
      <c r="H109" s="216"/>
      <c r="I109" s="214"/>
      <c r="J109" s="221"/>
    </row>
    <row r="110" spans="1:10" ht="77.25" thickBot="1">
      <c r="A110" s="261"/>
      <c r="B110" s="246"/>
      <c r="C110" s="258"/>
      <c r="D110" s="38" t="s">
        <v>84</v>
      </c>
      <c r="E110" s="105" t="s">
        <v>113</v>
      </c>
      <c r="F110" s="142" t="s">
        <v>174</v>
      </c>
      <c r="G110" s="130">
        <f t="shared" si="4"/>
        <v>33</v>
      </c>
      <c r="H110" s="212"/>
      <c r="I110" s="215"/>
      <c r="J110" s="226"/>
    </row>
    <row r="111" spans="3:6" ht="21" customHeight="1">
      <c r="C111" s="3"/>
      <c r="D111" s="4"/>
      <c r="E111" s="107"/>
      <c r="F111" s="143"/>
    </row>
    <row r="112" spans="3:6" ht="14.25">
      <c r="C112" s="3"/>
      <c r="D112" s="6"/>
      <c r="E112" s="107"/>
      <c r="F112" s="144"/>
    </row>
    <row r="113" spans="3:6" ht="14.25">
      <c r="C113" s="3"/>
      <c r="D113" s="6"/>
      <c r="E113" s="107"/>
      <c r="F113" s="144"/>
    </row>
    <row r="114" spans="3:6" ht="14.25">
      <c r="C114" s="3"/>
      <c r="D114" s="6"/>
      <c r="E114" s="107"/>
      <c r="F114" s="144"/>
    </row>
    <row r="115" spans="3:6" ht="14.25">
      <c r="C115" s="3"/>
      <c r="D115" s="6"/>
      <c r="E115" s="107"/>
      <c r="F115" s="144"/>
    </row>
    <row r="116" spans="3:6" ht="14.25">
      <c r="C116" s="3"/>
      <c r="D116" s="6"/>
      <c r="E116" s="107"/>
      <c r="F116" s="144"/>
    </row>
    <row r="117" spans="3:6" ht="14.25">
      <c r="C117" s="3"/>
      <c r="D117" s="6"/>
      <c r="E117" s="107"/>
      <c r="F117" s="144"/>
    </row>
    <row r="118" spans="3:6" ht="14.25">
      <c r="C118" s="3"/>
      <c r="D118" s="6"/>
      <c r="E118" s="107"/>
      <c r="F118" s="144"/>
    </row>
    <row r="119" spans="3:6" ht="14.25">
      <c r="C119" s="3"/>
      <c r="D119" s="6"/>
      <c r="E119" s="107"/>
      <c r="F119" s="144"/>
    </row>
    <row r="120" spans="3:6" ht="14.25">
      <c r="C120" s="3"/>
      <c r="D120" s="6"/>
      <c r="E120" s="107"/>
      <c r="F120" s="144"/>
    </row>
    <row r="121" spans="3:6" ht="14.25">
      <c r="C121" s="3"/>
      <c r="D121" s="6"/>
      <c r="E121" s="107"/>
      <c r="F121" s="144"/>
    </row>
    <row r="122" spans="3:6" ht="14.25">
      <c r="C122" s="3"/>
      <c r="D122" s="6"/>
      <c r="E122" s="107"/>
      <c r="F122" s="144"/>
    </row>
    <row r="123" spans="3:6" ht="14.25">
      <c r="C123" s="3"/>
      <c r="D123" s="6"/>
      <c r="E123" s="107"/>
      <c r="F123" s="144"/>
    </row>
    <row r="124" spans="3:6" ht="14.25">
      <c r="C124" s="3"/>
      <c r="D124" s="6"/>
      <c r="E124" s="107"/>
      <c r="F124" s="144"/>
    </row>
    <row r="125" spans="3:6" ht="14.25">
      <c r="C125" s="3"/>
      <c r="D125" s="6"/>
      <c r="E125" s="107"/>
      <c r="F125" s="144"/>
    </row>
    <row r="126" spans="3:6" ht="14.25">
      <c r="C126" s="3"/>
      <c r="D126" s="6"/>
      <c r="E126" s="107"/>
      <c r="F126" s="144"/>
    </row>
    <row r="127" spans="3:6" ht="14.25">
      <c r="C127" s="3"/>
      <c r="D127" s="6"/>
      <c r="E127" s="107"/>
      <c r="F127" s="144"/>
    </row>
    <row r="128" spans="3:6" ht="14.25">
      <c r="C128" s="3"/>
      <c r="D128" s="6"/>
      <c r="E128" s="107"/>
      <c r="F128" s="144"/>
    </row>
    <row r="129" spans="3:6" ht="14.25">
      <c r="C129" s="3"/>
      <c r="D129" s="6"/>
      <c r="E129" s="107"/>
      <c r="F129" s="144"/>
    </row>
    <row r="130" spans="3:6" ht="14.25">
      <c r="C130" s="3"/>
      <c r="D130" s="6"/>
      <c r="E130" s="107"/>
      <c r="F130" s="144"/>
    </row>
    <row r="131" spans="3:6" ht="14.25">
      <c r="C131" s="3"/>
      <c r="D131" s="6"/>
      <c r="E131" s="107"/>
      <c r="F131" s="144"/>
    </row>
    <row r="132" spans="3:6" ht="14.25">
      <c r="C132" s="3"/>
      <c r="D132" s="6"/>
      <c r="E132" s="107"/>
      <c r="F132" s="144"/>
    </row>
    <row r="133" spans="3:6" ht="14.25">
      <c r="C133" s="3"/>
      <c r="D133" s="6"/>
      <c r="E133" s="107"/>
      <c r="F133" s="144"/>
    </row>
    <row r="134" spans="3:6" ht="14.25">
      <c r="C134" s="3"/>
      <c r="D134" s="6"/>
      <c r="E134" s="107"/>
      <c r="F134" s="144"/>
    </row>
    <row r="135" spans="3:6" ht="14.25">
      <c r="C135" s="3"/>
      <c r="D135" s="6"/>
      <c r="E135" s="107"/>
      <c r="F135" s="144"/>
    </row>
    <row r="136" spans="3:6" ht="14.25">
      <c r="C136" s="3"/>
      <c r="D136" s="6"/>
      <c r="E136" s="107"/>
      <c r="F136" s="144"/>
    </row>
    <row r="137" spans="3:6" ht="14.25">
      <c r="C137" s="3"/>
      <c r="D137" s="6"/>
      <c r="E137" s="107"/>
      <c r="F137" s="144"/>
    </row>
    <row r="138" spans="3:6" ht="14.25">
      <c r="C138" s="3"/>
      <c r="D138" s="6"/>
      <c r="E138" s="107"/>
      <c r="F138" s="144"/>
    </row>
    <row r="139" spans="3:6" ht="14.25">
      <c r="C139" s="3"/>
      <c r="D139" s="6"/>
      <c r="E139" s="107"/>
      <c r="F139" s="144"/>
    </row>
    <row r="140" spans="3:6" ht="14.25">
      <c r="C140" s="3"/>
      <c r="D140" s="6"/>
      <c r="E140" s="107"/>
      <c r="F140" s="144"/>
    </row>
    <row r="141" spans="3:6" ht="14.25">
      <c r="C141" s="3"/>
      <c r="D141" s="6"/>
      <c r="E141" s="107"/>
      <c r="F141" s="144"/>
    </row>
    <row r="142" spans="3:6" ht="14.25">
      <c r="C142" s="3"/>
      <c r="D142" s="6"/>
      <c r="E142" s="107"/>
      <c r="F142" s="144"/>
    </row>
    <row r="143" spans="3:6" ht="14.25">
      <c r="C143" s="3"/>
      <c r="D143" s="6"/>
      <c r="E143" s="107"/>
      <c r="F143" s="144"/>
    </row>
    <row r="144" spans="3:6" ht="14.25">
      <c r="C144" s="3"/>
      <c r="D144" s="6"/>
      <c r="E144" s="107"/>
      <c r="F144" s="144"/>
    </row>
    <row r="145" spans="3:6" ht="14.25">
      <c r="C145" s="3"/>
      <c r="D145" s="6"/>
      <c r="E145" s="107"/>
      <c r="F145" s="144"/>
    </row>
    <row r="146" spans="3:6" ht="14.25">
      <c r="C146" s="3"/>
      <c r="D146" s="6"/>
      <c r="E146" s="107"/>
      <c r="F146" s="144"/>
    </row>
    <row r="147" spans="3:6" ht="14.25">
      <c r="C147" s="3"/>
      <c r="D147" s="6"/>
      <c r="E147" s="107"/>
      <c r="F147" s="144"/>
    </row>
    <row r="148" spans="3:6" ht="14.25">
      <c r="C148" s="3"/>
      <c r="D148" s="6"/>
      <c r="E148" s="107"/>
      <c r="F148" s="144"/>
    </row>
    <row r="149" spans="3:6" ht="14.25">
      <c r="C149" s="3"/>
      <c r="D149" s="6"/>
      <c r="E149" s="107"/>
      <c r="F149" s="144"/>
    </row>
    <row r="150" spans="3:6" ht="14.25">
      <c r="C150" s="3"/>
      <c r="D150" s="6"/>
      <c r="E150" s="107"/>
      <c r="F150" s="144"/>
    </row>
    <row r="151" spans="3:6" ht="14.25">
      <c r="C151" s="3"/>
      <c r="D151" s="6"/>
      <c r="E151" s="107"/>
      <c r="F151" s="144"/>
    </row>
    <row r="152" spans="3:6" ht="14.25">
      <c r="C152" s="3"/>
      <c r="D152" s="6"/>
      <c r="E152" s="107"/>
      <c r="F152" s="144"/>
    </row>
    <row r="153" spans="3:6" ht="14.25">
      <c r="C153" s="3"/>
      <c r="D153" s="6"/>
      <c r="E153" s="107"/>
      <c r="F153" s="144"/>
    </row>
    <row r="154" spans="3:6" ht="14.25">
      <c r="C154" s="3"/>
      <c r="D154" s="6"/>
      <c r="E154" s="107"/>
      <c r="F154" s="144"/>
    </row>
    <row r="155" spans="3:6" ht="14.25">
      <c r="C155" s="3"/>
      <c r="D155" s="6"/>
      <c r="E155" s="107"/>
      <c r="F155" s="144"/>
    </row>
    <row r="156" spans="3:6" ht="14.25">
      <c r="C156" s="3"/>
      <c r="D156" s="6"/>
      <c r="E156" s="107"/>
      <c r="F156" s="144"/>
    </row>
    <row r="157" spans="3:6" ht="14.25">
      <c r="C157" s="3"/>
      <c r="D157" s="6"/>
      <c r="E157" s="107"/>
      <c r="F157" s="144"/>
    </row>
    <row r="158" spans="3:6" ht="14.25">
      <c r="C158" s="3"/>
      <c r="D158" s="6"/>
      <c r="E158" s="107"/>
      <c r="F158" s="144"/>
    </row>
    <row r="159" spans="3:6" ht="14.25">
      <c r="C159" s="3"/>
      <c r="D159" s="6"/>
      <c r="E159" s="107"/>
      <c r="F159" s="144"/>
    </row>
    <row r="160" spans="3:6" ht="14.25">
      <c r="C160" s="3"/>
      <c r="D160" s="6"/>
      <c r="E160" s="107"/>
      <c r="F160" s="144"/>
    </row>
    <row r="161" spans="3:6" ht="14.25">
      <c r="C161" s="3"/>
      <c r="D161" s="6"/>
      <c r="E161" s="107"/>
      <c r="F161" s="144"/>
    </row>
    <row r="162" spans="3:6" ht="14.25">
      <c r="C162" s="3"/>
      <c r="D162" s="6"/>
      <c r="E162" s="107"/>
      <c r="F162" s="144"/>
    </row>
    <row r="163" spans="3:6" ht="14.25">
      <c r="C163" s="3"/>
      <c r="D163" s="6"/>
      <c r="E163" s="107"/>
      <c r="F163" s="144"/>
    </row>
    <row r="164" spans="3:6" ht="14.25">
      <c r="C164" s="3"/>
      <c r="D164" s="6"/>
      <c r="E164" s="107"/>
      <c r="F164" s="144"/>
    </row>
    <row r="165" spans="3:6" ht="14.25">
      <c r="C165" s="3"/>
      <c r="D165" s="6"/>
      <c r="E165" s="107"/>
      <c r="F165" s="144"/>
    </row>
    <row r="166" spans="3:6" ht="14.25">
      <c r="C166" s="3"/>
      <c r="D166" s="6"/>
      <c r="E166" s="107"/>
      <c r="F166" s="144"/>
    </row>
    <row r="167" spans="3:6" ht="14.25">
      <c r="C167" s="3"/>
      <c r="D167" s="6"/>
      <c r="E167" s="107"/>
      <c r="F167" s="144"/>
    </row>
    <row r="168" spans="3:6" ht="14.25">
      <c r="C168" s="3"/>
      <c r="D168" s="6"/>
      <c r="E168" s="107"/>
      <c r="F168" s="144"/>
    </row>
    <row r="169" spans="3:6" ht="14.25">
      <c r="C169" s="3"/>
      <c r="D169" s="6"/>
      <c r="E169" s="107"/>
      <c r="F169" s="144"/>
    </row>
    <row r="170" spans="3:6" ht="14.25">
      <c r="C170" s="3"/>
      <c r="D170" s="4"/>
      <c r="E170" s="107"/>
      <c r="F170" s="144"/>
    </row>
    <row r="171" spans="3:6" ht="14.25">
      <c r="C171" s="3"/>
      <c r="D171" s="4"/>
      <c r="E171" s="107"/>
      <c r="F171" s="144"/>
    </row>
    <row r="172" spans="3:6" ht="14.25">
      <c r="C172" s="3"/>
      <c r="D172" s="4"/>
      <c r="E172" s="107"/>
      <c r="F172" s="144"/>
    </row>
    <row r="173" spans="3:6" ht="14.25">
      <c r="C173" s="3"/>
      <c r="D173" s="4"/>
      <c r="E173" s="107"/>
      <c r="F173" s="144"/>
    </row>
    <row r="174" spans="3:6" ht="14.25">
      <c r="C174" s="3"/>
      <c r="D174" s="4"/>
      <c r="E174" s="107"/>
      <c r="F174" s="144"/>
    </row>
    <row r="175" spans="3:6" ht="14.25">
      <c r="C175" s="3"/>
      <c r="D175" s="4"/>
      <c r="E175" s="107"/>
      <c r="F175" s="144"/>
    </row>
    <row r="176" spans="3:6" ht="14.25">
      <c r="C176" s="3"/>
      <c r="D176" s="4"/>
      <c r="E176" s="107"/>
      <c r="F176" s="144"/>
    </row>
    <row r="177" spans="3:6" ht="14.25">
      <c r="C177" s="3"/>
      <c r="D177" s="4"/>
      <c r="E177" s="107"/>
      <c r="F177" s="144"/>
    </row>
    <row r="178" spans="3:6" ht="14.25">
      <c r="C178" s="3"/>
      <c r="D178" s="4"/>
      <c r="E178" s="107"/>
      <c r="F178" s="144"/>
    </row>
    <row r="179" spans="3:6" ht="14.25">
      <c r="C179" s="3"/>
      <c r="D179" s="4"/>
      <c r="E179" s="107"/>
      <c r="F179" s="144"/>
    </row>
    <row r="180" spans="3:6" ht="14.25">
      <c r="C180" s="3"/>
      <c r="D180" s="4"/>
      <c r="E180" s="107"/>
      <c r="F180" s="144"/>
    </row>
    <row r="181" spans="3:6" ht="14.25">
      <c r="C181" s="3"/>
      <c r="D181" s="4"/>
      <c r="E181" s="107"/>
      <c r="F181" s="144"/>
    </row>
    <row r="182" spans="3:6" ht="14.25">
      <c r="C182" s="3"/>
      <c r="D182" s="4"/>
      <c r="E182" s="107"/>
      <c r="F182" s="144"/>
    </row>
    <row r="183" spans="3:6" ht="14.25">
      <c r="C183" s="3"/>
      <c r="D183" s="4"/>
      <c r="E183" s="107"/>
      <c r="F183" s="144"/>
    </row>
    <row r="184" spans="3:6" ht="14.25">
      <c r="C184" s="3"/>
      <c r="D184" s="4"/>
      <c r="E184" s="107"/>
      <c r="F184" s="144"/>
    </row>
    <row r="185" spans="3:6" ht="14.25">
      <c r="C185" s="3"/>
      <c r="D185" s="4"/>
      <c r="E185" s="107"/>
      <c r="F185" s="144"/>
    </row>
    <row r="186" spans="3:6" ht="14.25">
      <c r="C186" s="3"/>
      <c r="D186" s="4"/>
      <c r="E186" s="107"/>
      <c r="F186" s="144"/>
    </row>
    <row r="187" spans="3:6" ht="14.25">
      <c r="C187" s="3"/>
      <c r="D187" s="4"/>
      <c r="E187" s="107"/>
      <c r="F187" s="144"/>
    </row>
    <row r="188" spans="3:6" ht="14.25">
      <c r="C188" s="3"/>
      <c r="D188" s="4"/>
      <c r="E188" s="107"/>
      <c r="F188" s="144"/>
    </row>
    <row r="189" spans="3:6" ht="14.25">
      <c r="C189" s="3"/>
      <c r="D189" s="4"/>
      <c r="E189" s="107"/>
      <c r="F189" s="144"/>
    </row>
    <row r="190" spans="3:6" ht="14.25">
      <c r="C190" s="3"/>
      <c r="D190" s="4"/>
      <c r="E190" s="107"/>
      <c r="F190" s="144"/>
    </row>
    <row r="191" spans="3:6" ht="14.25">
      <c r="C191" s="3"/>
      <c r="D191" s="4"/>
      <c r="E191" s="107"/>
      <c r="F191" s="144"/>
    </row>
    <row r="192" spans="3:6" ht="14.25">
      <c r="C192" s="3"/>
      <c r="D192" s="4"/>
      <c r="E192" s="107"/>
      <c r="F192" s="144"/>
    </row>
    <row r="193" spans="3:6" ht="14.25">
      <c r="C193" s="3"/>
      <c r="D193" s="4"/>
      <c r="E193" s="107"/>
      <c r="F193" s="144"/>
    </row>
    <row r="194" spans="3:6" ht="14.25">
      <c r="C194" s="3"/>
      <c r="D194" s="4"/>
      <c r="E194" s="107"/>
      <c r="F194" s="144"/>
    </row>
    <row r="195" spans="3:6" ht="14.25">
      <c r="C195" s="3"/>
      <c r="D195" s="4"/>
      <c r="E195" s="107"/>
      <c r="F195" s="144"/>
    </row>
    <row r="196" spans="3:6" ht="14.25">
      <c r="C196" s="3"/>
      <c r="D196" s="4"/>
      <c r="E196" s="107"/>
      <c r="F196" s="144"/>
    </row>
    <row r="197" spans="3:4" ht="14.25">
      <c r="C197" s="3"/>
      <c r="D197" s="4"/>
    </row>
    <row r="198" spans="3:4" ht="14.25">
      <c r="C198" s="3"/>
      <c r="D198" s="4"/>
    </row>
    <row r="199" spans="3:4" ht="14.25">
      <c r="C199" s="3"/>
      <c r="D199" s="4"/>
    </row>
    <row r="200" spans="3:4" ht="14.25">
      <c r="C200" s="3"/>
      <c r="D200" s="4"/>
    </row>
  </sheetData>
  <sheetProtection/>
  <mergeCells count="77">
    <mergeCell ref="C75:C80"/>
    <mergeCell ref="C23:C29"/>
    <mergeCell ref="C4:C6"/>
    <mergeCell ref="D4:D6"/>
    <mergeCell ref="E4:F4"/>
    <mergeCell ref="E5:E6"/>
    <mergeCell ref="F5:F6"/>
    <mergeCell ref="C8:C12"/>
    <mergeCell ref="C13:C19"/>
    <mergeCell ref="C20:C21"/>
    <mergeCell ref="C87:C94"/>
    <mergeCell ref="C95:C99"/>
    <mergeCell ref="C100:C104"/>
    <mergeCell ref="C105:C110"/>
    <mergeCell ref="A8:A21"/>
    <mergeCell ref="A23:A44"/>
    <mergeCell ref="A46:A53"/>
    <mergeCell ref="A55:A85"/>
    <mergeCell ref="A87:A110"/>
    <mergeCell ref="C81:C84"/>
    <mergeCell ref="C30:C36"/>
    <mergeCell ref="C37:C40"/>
    <mergeCell ref="C41:C44"/>
    <mergeCell ref="C47:C51"/>
    <mergeCell ref="C52:C53"/>
    <mergeCell ref="C55:C61"/>
    <mergeCell ref="B55:B61"/>
    <mergeCell ref="B62:B66"/>
    <mergeCell ref="A45:I45"/>
    <mergeCell ref="C62:C66"/>
    <mergeCell ref="C67:C74"/>
    <mergeCell ref="A54:I54"/>
    <mergeCell ref="H55:H61"/>
    <mergeCell ref="H62:H66"/>
    <mergeCell ref="H67:H74"/>
    <mergeCell ref="B8:B12"/>
    <mergeCell ref="B13:B19"/>
    <mergeCell ref="B20:B21"/>
    <mergeCell ref="B23:B29"/>
    <mergeCell ref="B30:B36"/>
    <mergeCell ref="H20:H21"/>
    <mergeCell ref="H105:H110"/>
    <mergeCell ref="I87:I110"/>
    <mergeCell ref="I55:I85"/>
    <mergeCell ref="B75:B80"/>
    <mergeCell ref="B87:B94"/>
    <mergeCell ref="B100:B104"/>
    <mergeCell ref="B105:B110"/>
    <mergeCell ref="B95:B99"/>
    <mergeCell ref="B81:B84"/>
    <mergeCell ref="A86:I86"/>
    <mergeCell ref="B67:B74"/>
    <mergeCell ref="B37:B40"/>
    <mergeCell ref="B41:B44"/>
    <mergeCell ref="B47:B51"/>
    <mergeCell ref="B52:B53"/>
    <mergeCell ref="H100:H104"/>
    <mergeCell ref="H95:H99"/>
    <mergeCell ref="H75:H80"/>
    <mergeCell ref="H81:H84"/>
    <mergeCell ref="H87:H94"/>
    <mergeCell ref="C2:F2"/>
    <mergeCell ref="A7:J7"/>
    <mergeCell ref="A22:I22"/>
    <mergeCell ref="H52:H53"/>
    <mergeCell ref="I46:I53"/>
    <mergeCell ref="H47:H51"/>
    <mergeCell ref="C3:F3"/>
    <mergeCell ref="I8:I21"/>
    <mergeCell ref="J8:J110"/>
    <mergeCell ref="I23:I44"/>
    <mergeCell ref="H23:H29"/>
    <mergeCell ref="H30:H36"/>
    <mergeCell ref="H37:H40"/>
    <mergeCell ref="H41:H44"/>
    <mergeCell ref="H8:H12"/>
    <mergeCell ref="H13:H19"/>
  </mergeCells>
  <conditionalFormatting sqref="E87:E110 E23:E44 E46:E53 E55:E85 E8:E21">
    <cfRule type="cellIs" priority="2" dxfId="2" operator="equal" stopIfTrue="1">
      <formula>"""Non-conforme"""</formula>
    </cfRule>
  </conditionalFormatting>
  <dataValidations count="1">
    <dataValidation type="list" allowBlank="1" showInputMessage="1" showErrorMessage="1" sqref="E8:E21 E87:E110 E55:E85 E46:E53 E23:E44">
      <formula1>Critères</formula1>
    </dataValidation>
  </dataValidations>
  <hyperlinks>
    <hyperlink ref="E23:E44" r:id="rId1" display="Non-conforme"/>
    <hyperlink ref="E46:E53" r:id="rId2" display="Non-conforme"/>
    <hyperlink ref="E55:E85" r:id="rId3" display="Conforme"/>
    <hyperlink ref="E87:E110" r:id="rId4" display="A améliorer"/>
  </hyperlinks>
  <printOptions/>
  <pageMargins left="0.787401575" right="0.787401575" top="0.984251969" bottom="0.984251969" header="0.5" footer="0.5"/>
  <pageSetup horizontalDpi="300" verticalDpi="300" orientation="portrait" paperSize="9" r:id="rId6"/>
  <legacyDrawing r:id="rId5"/>
</worksheet>
</file>

<file path=xl/worksheets/sheet4.xml><?xml version="1.0" encoding="utf-8"?>
<worksheet xmlns="http://schemas.openxmlformats.org/spreadsheetml/2006/main" xmlns:r="http://schemas.openxmlformats.org/officeDocument/2006/relationships">
  <sheetPr codeName="Feuil3"/>
  <dimension ref="B8:D14"/>
  <sheetViews>
    <sheetView zoomScalePageLayoutView="0" workbookViewId="0" topLeftCell="A1">
      <selection activeCell="C18" sqref="C18"/>
    </sheetView>
  </sheetViews>
  <sheetFormatPr defaultColWidth="11.421875" defaultRowHeight="12.75"/>
  <cols>
    <col min="1" max="1" width="11.421875" style="114" customWidth="1"/>
    <col min="2" max="2" width="25.57421875" style="114" customWidth="1"/>
    <col min="3" max="3" width="58.57421875" style="114" customWidth="1"/>
    <col min="4" max="4" width="21.140625" style="115" customWidth="1"/>
    <col min="5" max="16384" width="11.421875" style="114" customWidth="1"/>
  </cols>
  <sheetData>
    <row r="1" ht="12.75"/>
    <row r="2" ht="12.75"/>
    <row r="3" ht="12.75"/>
    <row r="4" ht="12.75"/>
    <row r="7" ht="13.5" thickBot="1"/>
    <row r="8" spans="2:4" ht="26.25" thickBot="1">
      <c r="B8" s="116" t="s">
        <v>59</v>
      </c>
      <c r="C8" s="117" t="s">
        <v>27</v>
      </c>
      <c r="D8" s="118" t="s">
        <v>39</v>
      </c>
    </row>
    <row r="9" spans="2:4" ht="16.5" thickBot="1">
      <c r="B9" s="119">
        <v>4</v>
      </c>
      <c r="C9" s="120" t="s">
        <v>55</v>
      </c>
      <c r="D9" s="121">
        <f>Diagnostic!I8</f>
        <v>5.94</v>
      </c>
    </row>
    <row r="10" spans="2:4" ht="13.5" thickBot="1">
      <c r="B10" s="122">
        <v>5</v>
      </c>
      <c r="C10" s="123" t="s">
        <v>56</v>
      </c>
      <c r="D10" s="124">
        <f>Diagnostic!I23</f>
        <v>47.432142857142864</v>
      </c>
    </row>
    <row r="11" spans="2:4" ht="13.5" thickBot="1">
      <c r="B11" s="122">
        <v>6</v>
      </c>
      <c r="C11" s="123" t="s">
        <v>71</v>
      </c>
      <c r="D11" s="124">
        <f>Diagnostic!I46</f>
        <v>39.28</v>
      </c>
    </row>
    <row r="12" spans="2:4" ht="13.5" thickBot="1">
      <c r="B12" s="122">
        <v>7</v>
      </c>
      <c r="C12" s="123" t="s">
        <v>57</v>
      </c>
      <c r="D12" s="124">
        <f>Diagnostic!I55</f>
        <v>47.62232142857143</v>
      </c>
    </row>
    <row r="13" spans="2:4" ht="13.5" thickBot="1">
      <c r="B13" s="125">
        <v>8</v>
      </c>
      <c r="C13" s="126" t="s">
        <v>58</v>
      </c>
      <c r="D13" s="124">
        <f>Diagnostic!I87</f>
        <v>33.2375</v>
      </c>
    </row>
    <row r="14" spans="2:4" ht="13.5" thickBot="1">
      <c r="B14" s="127"/>
      <c r="C14" s="128" t="s">
        <v>28</v>
      </c>
      <c r="D14" s="66">
        <f>Diagnostic!J8</f>
        <v>34.82689285714286</v>
      </c>
    </row>
  </sheetData>
  <sheetProtection/>
  <conditionalFormatting sqref="D9:D14">
    <cfRule type="cellIs" priority="1" dxfId="2" operator="between" stopIfTrue="1">
      <formula>0</formula>
      <formula>0.5</formula>
    </cfRule>
    <cfRule type="cellIs" priority="2" dxfId="1" operator="between" stopIfTrue="1">
      <formula>0.5</formula>
      <formula>0.75</formula>
    </cfRule>
    <cfRule type="cellIs" priority="3" dxfId="0" operator="between" stopIfTrue="1">
      <formula>0.75</formula>
      <formula>1</formula>
    </cfRule>
  </conditionalFormatting>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5"/>
  <dimension ref="A4:E33"/>
  <sheetViews>
    <sheetView zoomScalePageLayoutView="0" workbookViewId="0" topLeftCell="A13">
      <selection activeCell="E10" sqref="E10"/>
    </sheetView>
  </sheetViews>
  <sheetFormatPr defaultColWidth="11.421875" defaultRowHeight="12.75"/>
  <cols>
    <col min="1" max="1" width="11.421875" style="67" customWidth="1"/>
    <col min="2" max="2" width="59.57421875" style="69" customWidth="1"/>
    <col min="5" max="5" width="14.00390625" style="0" customWidth="1"/>
  </cols>
  <sheetData>
    <row r="3" ht="15" thickBot="1"/>
    <row r="4" spans="1:5" ht="15.75" customHeight="1" thickBot="1">
      <c r="A4" s="281">
        <v>4</v>
      </c>
      <c r="B4" s="71" t="s">
        <v>13</v>
      </c>
      <c r="C4" s="72">
        <f>Diagnostic!H8</f>
        <v>19.8</v>
      </c>
      <c r="E4" s="70"/>
    </row>
    <row r="5" spans="1:3" ht="15.75" customHeight="1" thickBot="1">
      <c r="A5" s="282"/>
      <c r="B5" s="71" t="s">
        <v>239</v>
      </c>
      <c r="C5" s="68">
        <f>Diagnostic!H13</f>
        <v>0</v>
      </c>
    </row>
    <row r="6" spans="1:3" ht="15.75" customHeight="1" thickBot="1">
      <c r="A6" s="283"/>
      <c r="B6" s="80" t="s">
        <v>240</v>
      </c>
      <c r="C6" s="81">
        <f>Diagnostic!H20</f>
        <v>0</v>
      </c>
    </row>
    <row r="7" spans="1:3" s="94" customFormat="1" ht="16.5" customHeight="1">
      <c r="A7" s="92"/>
      <c r="B7" s="93"/>
      <c r="C7" s="61"/>
    </row>
    <row r="8" spans="1:3" s="94" customFormat="1" ht="16.5" customHeight="1" thickBot="1">
      <c r="A8" s="92"/>
      <c r="B8" s="93"/>
      <c r="C8" s="61"/>
    </row>
    <row r="9" spans="1:3" ht="15.75" customHeight="1" thickBot="1">
      <c r="A9" s="281">
        <v>5</v>
      </c>
      <c r="B9" s="80" t="s">
        <v>238</v>
      </c>
      <c r="C9" s="95">
        <f>Diagnostic!H23</f>
        <v>52.142857142857146</v>
      </c>
    </row>
    <row r="10" spans="1:3" ht="15.75" customHeight="1" thickBot="1">
      <c r="A10" s="282"/>
      <c r="B10" s="82" t="s">
        <v>17</v>
      </c>
      <c r="C10" s="76">
        <f>Diagnostic!H30</f>
        <v>61.714285714285715</v>
      </c>
    </row>
    <row r="11" spans="1:3" ht="15.75" customHeight="1" thickBot="1">
      <c r="A11" s="282"/>
      <c r="B11" s="90" t="s">
        <v>241</v>
      </c>
      <c r="C11" s="75">
        <f>Diagnostic!H37</f>
        <v>33.25</v>
      </c>
    </row>
    <row r="12" spans="1:3" ht="15.75" customHeight="1" thickBot="1">
      <c r="A12" s="283"/>
      <c r="B12" s="91" t="s">
        <v>242</v>
      </c>
      <c r="C12" s="83">
        <f>Diagnostic!H41</f>
        <v>33</v>
      </c>
    </row>
    <row r="13" spans="1:3" s="94" customFormat="1" ht="15.75" customHeight="1">
      <c r="A13" s="92"/>
      <c r="B13" s="93"/>
      <c r="C13" s="61"/>
    </row>
    <row r="14" spans="1:3" s="94" customFormat="1" ht="16.5" customHeight="1" thickBot="1">
      <c r="A14" s="92"/>
      <c r="B14" s="93"/>
      <c r="C14" s="61"/>
    </row>
    <row r="15" spans="1:3" ht="15.75" customHeight="1" thickBot="1">
      <c r="A15" s="281">
        <v>6</v>
      </c>
      <c r="B15" s="71" t="s">
        <v>105</v>
      </c>
      <c r="C15" s="84">
        <f>Diagnostic!H46</f>
        <v>0</v>
      </c>
    </row>
    <row r="16" spans="1:3" ht="15.75" customHeight="1" thickBot="1">
      <c r="A16" s="282"/>
      <c r="B16" s="71" t="s">
        <v>243</v>
      </c>
      <c r="C16" s="77">
        <f>Diagnostic!H47</f>
        <v>46.4</v>
      </c>
    </row>
    <row r="17" spans="1:3" ht="12.75" customHeight="1" thickBot="1">
      <c r="A17" s="283"/>
      <c r="B17" s="80" t="s">
        <v>244</v>
      </c>
      <c r="C17" s="85">
        <f>Diagnostic!H52</f>
        <v>100</v>
      </c>
    </row>
    <row r="18" spans="1:3" s="94" customFormat="1" ht="12.75" customHeight="1">
      <c r="A18" s="92"/>
      <c r="B18" s="93"/>
      <c r="C18" s="61"/>
    </row>
    <row r="19" spans="1:3" s="94" customFormat="1" ht="12.75" customHeight="1" thickBot="1">
      <c r="A19" s="92"/>
      <c r="B19" s="93"/>
      <c r="C19" s="61"/>
    </row>
    <row r="20" spans="1:3" ht="15.75" customHeight="1" thickBot="1">
      <c r="A20" s="281">
        <v>7</v>
      </c>
      <c r="B20" s="71" t="s">
        <v>245</v>
      </c>
      <c r="C20" s="86">
        <f>Diagnostic!H55</f>
        <v>71.28571428571429</v>
      </c>
    </row>
    <row r="21" spans="1:3" ht="15.75" customHeight="1" thickBot="1">
      <c r="A21" s="282"/>
      <c r="B21" s="80" t="s">
        <v>246</v>
      </c>
      <c r="C21" s="78">
        <f>Diagnostic!H62</f>
        <v>60</v>
      </c>
    </row>
    <row r="22" spans="1:3" ht="15.75" customHeight="1" thickBot="1">
      <c r="A22" s="282"/>
      <c r="B22" s="73" t="s">
        <v>247</v>
      </c>
      <c r="C22" s="78">
        <f>Diagnostic!H67</f>
        <v>70.625</v>
      </c>
    </row>
    <row r="23" spans="1:3" ht="15.75" customHeight="1" thickBot="1">
      <c r="A23" s="282"/>
      <c r="B23" s="80" t="s">
        <v>248</v>
      </c>
      <c r="C23" s="78">
        <f>Diagnostic!H75</f>
        <v>33</v>
      </c>
    </row>
    <row r="24" spans="1:3" ht="15.75" customHeight="1" thickBot="1">
      <c r="A24" s="283"/>
      <c r="B24" s="74" t="s">
        <v>249</v>
      </c>
      <c r="C24" s="87">
        <f>Diagnostic!H81</f>
        <v>66.5</v>
      </c>
    </row>
    <row r="25" spans="1:3" s="94" customFormat="1" ht="15.75" customHeight="1" thickBot="1">
      <c r="A25" s="92"/>
      <c r="B25" s="74" t="s">
        <v>7</v>
      </c>
      <c r="C25" s="87" t="str">
        <f>Diagnostic!H85</f>
        <v>NA</v>
      </c>
    </row>
    <row r="26" spans="1:3" s="94" customFormat="1" ht="16.5" customHeight="1" thickBot="1">
      <c r="A26" s="92"/>
      <c r="B26" s="93"/>
      <c r="C26" s="61"/>
    </row>
    <row r="27" spans="1:3" ht="16.5" customHeight="1" thickBot="1">
      <c r="A27" s="281">
        <v>8</v>
      </c>
      <c r="B27" s="71" t="s">
        <v>250</v>
      </c>
      <c r="C27" s="88">
        <f>Diagnostic!H87</f>
        <v>37.25</v>
      </c>
    </row>
    <row r="28" spans="1:3" ht="15" thickBot="1">
      <c r="A28" s="282"/>
      <c r="B28" s="71" t="s">
        <v>251</v>
      </c>
      <c r="C28" s="79">
        <f>Diagnostic!H95</f>
        <v>49.75</v>
      </c>
    </row>
    <row r="29" spans="1:3" ht="15.75" customHeight="1" thickBot="1">
      <c r="A29" s="282"/>
      <c r="B29" s="71" t="s">
        <v>252</v>
      </c>
      <c r="C29" s="79">
        <f>Diagnostic!H100</f>
        <v>0</v>
      </c>
    </row>
    <row r="30" spans="1:3" ht="15.75" customHeight="1" thickBot="1">
      <c r="A30" s="283"/>
      <c r="B30" s="80" t="s">
        <v>253</v>
      </c>
      <c r="C30" s="89">
        <f>Diagnostic!H105</f>
        <v>27.5</v>
      </c>
    </row>
    <row r="31" spans="1:3" s="94" customFormat="1" ht="16.5" customHeight="1">
      <c r="A31" s="92"/>
      <c r="B31" s="93"/>
      <c r="C31" s="61"/>
    </row>
    <row r="32" spans="1:3" s="94" customFormat="1" ht="15.75" customHeight="1">
      <c r="A32" s="92"/>
      <c r="B32" s="93"/>
      <c r="C32" s="61"/>
    </row>
    <row r="33" spans="1:3" s="94" customFormat="1" ht="16.5" customHeight="1">
      <c r="A33" s="92"/>
      <c r="B33" s="93"/>
      <c r="C33" s="61"/>
    </row>
  </sheetData>
  <sheetProtection/>
  <mergeCells count="5">
    <mergeCell ref="A15:A17"/>
    <mergeCell ref="A20:A24"/>
    <mergeCell ref="A27:A30"/>
    <mergeCell ref="A4:A6"/>
    <mergeCell ref="A9:A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C1" sqref="C1"/>
    </sheetView>
  </sheetViews>
  <sheetFormatPr defaultColWidth="11.421875" defaultRowHeight="12.75"/>
  <cols>
    <col min="1" max="16384" width="11.421875" style="114" customWidth="1"/>
  </cols>
  <sheetData>
    <row r="1" ht="12.75">
      <c r="A1" s="129"/>
    </row>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Mateo</cp:lastModifiedBy>
  <dcterms:created xsi:type="dcterms:W3CDTF">2006-11-17T09:59:03Z</dcterms:created>
  <dcterms:modified xsi:type="dcterms:W3CDTF">2008-01-15T09:44:38Z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