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<sst xmlns="http://schemas.openxmlformats.org/spreadsheetml/2006/main" count="191" uniqueCount="187">
  <si>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</si>
  <si>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</si>
  <si>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</si>
  <si>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</si>
  <si>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</si>
  <si>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</si>
  <si>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</si>
  <si>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</si>
  <si>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</si>
  <si>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</si>
  <si>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</si>
  <si>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</si>
  <si>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</si>
  <si>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</si>
  <si>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</si>
  <si>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</si>
  <si>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</si>
  <si>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</si>
  <si>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</si>
  <si>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</si>
  <si>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</si>
  <si>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</si>
  <si>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</si>
  <si>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</si>
  <si>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</si>
  <si>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</si>
  <si>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</si>
  <si>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</si>
  <si>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</si>
  <si>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</si>
  <si>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</si>
  <si>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</si>
  <si>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</si>
  <si>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</si>
  <si>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</si>
  <si>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</si>
  <si>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</si>
  <si>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</si>
  <si>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</si>
  <si>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</si>
  <si>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</si>
  <si>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</si>
  <si>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</si>
  <si>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</si>
  <si>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</si>
  <si>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</si>
  <si>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</si>
  <si>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</si>
  <si>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</si>
  <si>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</si>
  <si>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</si>
  <si>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</si>
  <si>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</si>
  <si>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</si>
  <si>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</si>
  <si>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</si>
  <si>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</si>
  <si>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</si>
  <si>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</si>
  <si>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</si>
  <si>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</si>
  <si>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</si>
  <si>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</si>
  <si>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</si>
  <si>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</si>
  <si>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</si>
  <si>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</si>
  <si>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</si>
  <si>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</si>
  <si>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</si>
  <si>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</si>
  <si>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</si>
  <si>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r>
      <t xml:space="preserve">Avez-vous rédigé un </t>
    </r>
    <r>
      <rPr>
        <b/>
        <sz val="10"/>
        <rFont val="Arial"/>
        <family val="2"/>
      </rPr>
      <t>manuel qualité</t>
    </r>
    <r>
      <rPr>
        <sz val="10"/>
        <rFont val="Arial"/>
        <family val="2"/>
      </rPr>
      <t>?</t>
    </r>
  </si>
  <si>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</si>
  <si>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</si>
  <si>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</si>
  <si>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Vos objectifs qualités sont-ils mesurables?</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</si>
  <si>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</si>
  <si>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</si>
  <si>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</si>
  <si>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</si>
  <si>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</si>
  <si>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</si>
  <si>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</si>
  <si>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</si>
  <si>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Le responsable du Master s'assure-t-il de la disponibilité des ressources nécessaires à la dynamique Qualité (SMQ)?</t>
  </si>
  <si>
    <t>Les responsabilités et autorités de tous les individus de votre formation sont-elles clairement formalisées?</t>
  </si>
  <si>
    <t>L'UTC pourvoit-il les besoins en formation des membres du personnel du MQ dont le travail a une incidence sur la qualité du produit?</t>
  </si>
  <si>
    <t>Vous (Mr Farges la direction de la formation) assurez-vous que votre personnel comprend les objectifs qualité?</t>
  </si>
  <si>
    <t>La direction de l'UTC a-t-elle déterminée et fournie les infrastructures nécessaires à l'obtention de la conformité du produit?</t>
  </si>
  <si>
    <t>Vérifiez-vous que les caractéristiques de l'enseignement satisfont aux exigences spécifiées?</t>
  </si>
  <si>
    <t>Veillez-vous à l'amélioration continue de l'efficacité de votre dynamique qualité? Via…</t>
  </si>
  <si>
    <t>Les domaines d'application de la dynamique qualité (SMQ) du master qualité sont-ils spécifiés?</t>
  </si>
  <si>
    <t>Une procédure de maîtrise de la documentation a-t-elle été rédigée?</t>
  </si>
  <si>
    <t>Chapitre 7: Réalisation de la formation</t>
  </si>
  <si>
    <t xml:space="preserve">Planifiez-vous les activités de préparation de la formation dans des conditions maitrisées? </t>
  </si>
  <si>
    <t>Vos documents d'achats contiennent-ils clairement les données décrivant le service recherché?</t>
  </si>
  <si>
    <t>6.1 Mise à disposition des ressources</t>
  </si>
  <si>
    <t>Les équipements de mesures spécifiquement analysés dans ce chapitre sont relatifs à de la métrologie et donc non applicable à un organisme de service tel que le master qualité.</t>
  </si>
  <si>
    <t>Le manuel qualité, comprend-il toutes les procédures documentées établies pour la dynamique qualité (SMQ)?Ou comprend-t-il leurs références?</t>
  </si>
  <si>
    <t>Le manuel qualité comprend-il une description des interactions entre les processus du master qualité?</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</si>
  <si>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</si>
  <si>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</si>
  <si>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</si>
  <si>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</si>
  <si>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</si>
  <si>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Existe-t-il un document qui décrit l'engagement dans la mise en œuvre et l'amélioration continue de la Direction Qualité? (rédigé par le Responsable qualité ou le directeur des masters)</t>
  </si>
  <si>
    <t>Les exigences de vos clients (étudiants, entreprises) sont elles actualisées régulièrement?</t>
  </si>
  <si>
    <t>Le responsable du Master Qualité communique-t-il en interne sur l'importance de satisfaire les exigences des clients?</t>
  </si>
  <si>
    <t>Le responsable du Master mène-t-il des revues de direction?</t>
  </si>
  <si>
    <t>Le responsable du Master s'assure-t-il que les exigences des clients sont déterminées et respectées?</t>
  </si>
  <si>
    <t>La politique qualité du Master Qualité prend-t-elle en compte les exigences réglementaires, légales et celles des clients?</t>
  </si>
  <si>
    <t>Votre politique qualité prend-t-elle en compte les exigences réglementaires, légales et celles des clients?</t>
  </si>
  <si>
    <t>Quels sont vos objectifs qualité pour les différents niveaux de votre activité (MQ)?</t>
  </si>
  <si>
    <t>Vos objectifs qualité sont-ils en adéquation permanente avec la politique qualité de l'UTC?</t>
  </si>
  <si>
    <r>
      <t xml:space="preserve">Garantissez-vous que la politique et les objectifs qualité sont </t>
    </r>
    <r>
      <rPr>
        <u val="single"/>
        <sz val="10"/>
        <rFont val="Arial"/>
        <family val="2"/>
      </rPr>
      <t>communiqués</t>
    </r>
    <r>
      <rPr>
        <sz val="10"/>
        <rFont val="Arial"/>
        <family val="2"/>
      </rPr>
      <t xml:space="preserve"> au sein du Master Qualité? </t>
    </r>
  </si>
  <si>
    <r>
      <t xml:space="preserve">Vérifiez-vous que la politique et les objectifs qualité sont </t>
    </r>
    <r>
      <rPr>
        <u val="single"/>
        <sz val="10"/>
        <rFont val="Arial"/>
        <family val="2"/>
      </rPr>
      <t>compris</t>
    </r>
    <r>
      <rPr>
        <sz val="10"/>
        <rFont val="Arial"/>
        <family val="2"/>
      </rPr>
      <t xml:space="preserve"> au sein du Master Qualité? </t>
    </r>
  </si>
  <si>
    <t>Un représentant du processus de management (direction) a-t-il été nommé pour assurer le suivi du SMQ, pour rendre compte de son fonctionnement et de tous les besoins d'amélioration?</t>
  </si>
  <si>
    <r>
      <t>Vos revues de direction sont-elles planifiées à intervalles réguliers?</t>
    </r>
    <r>
      <rPr>
        <i/>
        <sz val="10"/>
        <rFont val="Arial"/>
        <family val="2"/>
      </rPr>
      <t xml:space="preserve"> afin de s'assurer que la dynamique qualité reste pertinente, adaptée et efficace.</t>
    </r>
  </si>
  <si>
    <t>Les enregistrements des revues de direction sont-ils conservés?</t>
  </si>
  <si>
    <t>L'UTC assure-t-il la disponibilité des ressources nécessaires au SMQ, à son amélioration continue et à l'accroissement de la satisfaction des clients?</t>
  </si>
  <si>
    <t xml:space="preserve">L'UTC identifie-t-il les compétences nécessaires en personnel du Master Qualité dont le travail a une incidence sur la qualité de l'enseignement? </t>
  </si>
  <si>
    <t>La direction de l'UTC entretient-elle ces infrastructures?</t>
  </si>
  <si>
    <t>Lorsqu'il est nécessaire d'assurer des résultats valables, vous assurez-vous que votre système d'évaluation est fiable?</t>
  </si>
  <si>
    <t>Lorsqu'un élément d'évaluation se révèle non-conforme aux exigences, avez-vous une méthodologie/un mode de détection permettant identifier les capacités affectées ?</t>
  </si>
  <si>
    <t>Entreprenez-vous systématiquement les actions appropriées lorsqu'un système d'évaluation se révèle non-conforme aux exigences sur une partie ou toutes les capacités professionnelles affectées?</t>
  </si>
  <si>
    <t>Confirmez vous la capacité de vos logiciels de surveillance et de mesure à répondre à l'utilisation prévue?</t>
  </si>
  <si>
    <t>Les exigences client formulées ou non (nécessaires à l'usage), ainsi que les exigences réglementaires et légales (relatives au public) ont-elles été déterminées?</t>
  </si>
  <si>
    <t>Les revues des exigences relatives à la formation (revue du profil métier exposé sur le site) sont-elles réalisées régulièrement?</t>
  </si>
  <si>
    <t>En cas de modification des exigences de la formation, vous assurez-vous que les documents correspondants sont mis à jour et que le personnel concerné en est informé?</t>
  </si>
  <si>
    <t>Communiquez vous avec le client à propos d'informations relatives au service, aux réclamations, au traitement du profil métier, des consultations, des commandes?</t>
  </si>
  <si>
    <t>La direction du master planifie-t-elle et maitrise-t- elle la conception et le développement de l'enseignement?</t>
  </si>
  <si>
    <t>Les interfaces entre les personnes impliquées en Conception et Développement sont-elles gérées ?</t>
  </si>
  <si>
    <t>Existe-t-il un document décrivant les caractéristiques essentielles au bon déroulement de la formation?</t>
  </si>
  <si>
    <t>Evaluez-vous et sélectionnez-vous les intervenants extérieurs pour vous assurer que l'enseignement attendu est conforme aux exigences de la formation?</t>
  </si>
  <si>
    <t>Effectuez-vous des contrôles à la réception? Si oui, lesquels et comment?</t>
  </si>
  <si>
    <t xml:space="preserve">Prévoyez-vous des contrôles du produit sur le site du fournisseur? </t>
  </si>
  <si>
    <t>Identifiez-vous l'enseignement tout au long de sa réalisation (traçabilité)? Maîtrisez-vous cette identification et les enregistrements qui y sont corrélés?</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</si>
  <si>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</si>
  <si>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</si>
  <si>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</si>
  <si>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Avez-vous rédigé une procédure documentée qui spécifie les contrôles, responsabilités et autorités liés au traitement d'un étudiant ayant acquis des capacités professionnelles non-conformes?</t>
  </si>
  <si>
    <t>Est-ce que cette procédure explicite la manière dont vous traitez les non conformités détectées avant et/ou après le stage (livraison)?</t>
  </si>
  <si>
    <t>Gardez-vous une trace des non conformités détectées et des actions ( y compris les dérogations ) entreprises ? Les enregistrements relatifs aux non-conformités sont-ils conservés?</t>
  </si>
  <si>
    <t>Une fois que les capacités professionnelles acquises non-conformes sont traitées, l'étudiant est-il contrôlé de nouveau? (de manière à démontrer la conformité aux exigences relatives à la formation)</t>
  </si>
  <si>
    <t>Menez-vous les actions adaptées aux effets des non-conformités détectées sur les étudiants après le début de leur stage (livraison) ou une fois leur utilisation commencée?</t>
  </si>
  <si>
    <t>Cette analyse des données fournit-elle des informations sur la satisfaction du client?</t>
  </si>
  <si>
    <t>Cette analyse fournit-elle des informations sur la conformité aux exigences de l'étudiant?</t>
  </si>
  <si>
    <t>Avez-vous rédigé une procédure documentée pour formaliser ces actions? (Actions qui permettent d'identifier les causes et les actions correctives associées)</t>
  </si>
  <si>
    <t>Contrôlez-vous l'aptitude du processus de préparation de la formation attendue dont les éléments de sortie ne peuvent être vérifiés par une surveillance ou une mesure effectuée a posteriori, à atteindre les résultats planifiés?</t>
  </si>
  <si>
    <t>Surveillez-vous et/ou Mesurez-vous les processus formalisant la dynamique qualité? Les méthodes utilisées démontrent-elles l'aptitude des processus à atteindre les résultats planifiés?</t>
  </si>
  <si>
    <t>En cas de non atteinte des résultats planifiés, vérifiez-vous que les actions entreprises par la formation pour assurer la conformité de l'enseignement sont mises en place de façon adéquate?</t>
  </si>
  <si>
    <t>Cette analyse fournit-elle des informations sur les caractéristiques et les évolutions des processus et de la formation? (Y compris les opportunités d'Actions Préventives)</t>
  </si>
  <si>
    <t>Cette analyse fournit-elle des informations sur les intervenants externes?</t>
  </si>
  <si>
    <t>Les méthodes permettant d'obtenir et d'utiliser ces informations sont-elles déterminées?</t>
  </si>
  <si>
    <t xml:space="preserve">Rédigez/réalisez-vous des documents prouvant que votre formation est conforme aux critères d'acceptation?  </t>
  </si>
  <si>
    <t>Déterminez, recueillez et analysez-vous les données démontrant la pertinence et l'efficacité de la dynamique qualité, ainsi que les possibilités d'amélioration de son efficacité?</t>
  </si>
  <si>
    <t>Précise-t-elle la méthode permettant de maîtriser la diffusion des documents d'origine externe?</t>
  </si>
  <si>
    <t>Etablissez-vous des enregistrements apportant la preuve du fonctionnement de la dynamique Qualité (SMQ) et de sa conformité aux exigences?</t>
  </si>
  <si>
    <t>Des processus de communication sont-ils établis au sein de votre formation?</t>
  </si>
  <si>
    <t>Ces processus communiquent-ils à propos de l'efficacité de votre dynamique qualité au sein de l'UTC?</t>
  </si>
  <si>
    <t>Rédigez-vous et conservez-vous des enregistrements décrivant les compétences de votre personnel (acquises avant et après embauche)?</t>
  </si>
  <si>
    <t>Les processus nécessaires à la réalisation de la formation sont-ils développés et planifiés?</t>
  </si>
  <si>
    <t xml:space="preserve">Maîtrisez-vous vos activités de surveillance et de mesure? Mesures qui vous permettent d'apporter la preuve de la capacité professionnelle des étudiants répondants aux exigences déterminées? </t>
  </si>
  <si>
    <t>Avez-vous un processus qui assure que votre système d'évaluation est mis en place de manière cohérente par rapport aux exigences de surveillance et de mesure ?</t>
  </si>
  <si>
    <t xml:space="preserve">Existe-t-il des enregistrements prouvant les résultats des revues de profil métier et des actions qui en découlent? </t>
  </si>
  <si>
    <t>Qu'avez-vous identifié comme éléments de sortie du processus C&amp;D?</t>
  </si>
  <si>
    <t>Evaluez-vous l'aptitude du processus C&amp;D à répondre aux exigences pour l'application ou l'usage prévu?</t>
  </si>
  <si>
    <t xml:space="preserve">Evaluez-vous vos intervenants extérieurs (fournisseurs) grâce à des critères de sélection, d'évaluation et de réévaluation? </t>
  </si>
  <si>
    <t>EXCLU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</si>
  <si>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</si>
  <si>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</si>
  <si>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</si>
  <si>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</si>
  <si>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</si>
  <si>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</si>
  <si>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</si>
  <si>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</si>
  <si>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</si>
  <si>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</si>
  <si>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</si>
  <si>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</si>
  <si>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</si>
  <si>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</si>
  <si>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</si>
  <si>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</si>
  <si>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EVALUATEUR: 
DATE DE L'EVALUATION: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</si>
</sst>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4">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8"/>
      <name val="Arial"/>
      <family val="2"/>
    </font>
    <font>
      <sz val="8"/>
      <color indexed="10"/>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C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top style="medium"/>
      <bottom style="thin"/>
    </border>
    <border>
      <left style="medium"/>
      <right/>
      <top style="medium"/>
      <bottom style="medium"/>
    </border>
    <border>
      <left/>
      <right/>
      <top/>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bottom style="medium"/>
    </border>
    <border>
      <left/>
      <right style="medium"/>
      <top/>
      <botto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bottom style="medium"/>
    </border>
    <border>
      <left/>
      <right style="medium"/>
      <top style="medium"/>
      <bottom/>
    </border>
    <border>
      <left style="medium"/>
      <right/>
      <top/>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right style="medium"/>
      <top style="thin"/>
      <bottom/>
    </border>
    <border>
      <left style="thin"/>
      <right style="medium"/>
      <top/>
      <bottom/>
    </border>
    <border>
      <left style="thin"/>
      <right style="medium"/>
      <top/>
      <bottom style="mediu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85">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Border="1" applyAlignment="1">
      <alignment/>
    </xf>
    <xf numFmtId="0" fontId="0" fillId="33" borderId="0" xfId="0" applyFill="1" applyAlignment="1">
      <alignment horizontal="center" vertical="center"/>
    </xf>
    <xf numFmtId="0" fontId="2" fillId="34" borderId="0" xfId="0" applyFont="1"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5" borderId="12" xfId="0" applyFont="1" applyFill="1" applyBorder="1" applyAlignment="1">
      <alignment vertical="top"/>
    </xf>
    <xf numFmtId="0" fontId="9" fillId="35" borderId="13" xfId="0" applyFont="1" applyFill="1" applyBorder="1" applyAlignment="1">
      <alignment vertical="top"/>
    </xf>
    <xf numFmtId="0" fontId="9" fillId="35" borderId="13" xfId="0" applyFont="1" applyFill="1" applyBorder="1" applyAlignment="1">
      <alignment vertical="top" wrapText="1"/>
    </xf>
    <xf numFmtId="0" fontId="9" fillId="35" borderId="14" xfId="0" applyFont="1" applyFill="1" applyBorder="1" applyAlignment="1">
      <alignment vertical="center" wrapText="1"/>
    </xf>
    <xf numFmtId="0" fontId="9" fillId="35"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5" borderId="12" xfId="0" applyFont="1" applyFill="1" applyBorder="1" applyAlignment="1">
      <alignment vertical="top" wrapText="1"/>
    </xf>
    <xf numFmtId="0" fontId="9" fillId="35" borderId="13" xfId="0" applyFont="1" applyFill="1" applyBorder="1" applyAlignment="1">
      <alignment vertical="center" wrapText="1"/>
    </xf>
    <xf numFmtId="0" fontId="0" fillId="0" borderId="13" xfId="0"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0" fontId="0" fillId="36" borderId="0" xfId="0" applyFill="1" applyBorder="1" applyAlignment="1">
      <alignment horizontal="justify" vertical="center" wrapText="1"/>
    </xf>
    <xf numFmtId="0" fontId="2" fillId="36" borderId="0" xfId="0" applyFont="1" applyFill="1" applyBorder="1" applyAlignment="1">
      <alignment horizontal="left" vertical="center" wrapText="1"/>
    </xf>
    <xf numFmtId="0" fontId="0" fillId="36" borderId="30" xfId="0" applyFill="1" applyBorder="1" applyAlignment="1">
      <alignment/>
    </xf>
    <xf numFmtId="0" fontId="0" fillId="36" borderId="31" xfId="0" applyFill="1" applyBorder="1" applyAlignment="1">
      <alignment/>
    </xf>
    <xf numFmtId="0" fontId="0" fillId="36" borderId="32" xfId="0" applyFill="1" applyBorder="1" applyAlignment="1">
      <alignment/>
    </xf>
    <xf numFmtId="0" fontId="0" fillId="36" borderId="33" xfId="0" applyFill="1" applyBorder="1" applyAlignment="1">
      <alignment/>
    </xf>
    <xf numFmtId="0" fontId="0" fillId="36" borderId="34" xfId="0" applyFill="1" applyBorder="1" applyAlignment="1">
      <alignment/>
    </xf>
    <xf numFmtId="0" fontId="0" fillId="0" borderId="12" xfId="0" applyFont="1" applyBorder="1" applyAlignment="1" applyProtection="1">
      <alignment horizontal="left" vertical="center" wrapText="1" indent="1"/>
      <protection locked="0"/>
    </xf>
    <xf numFmtId="0" fontId="68"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8"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35"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68" fillId="37" borderId="36"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68" fillId="0" borderId="12" xfId="0" applyFont="1" applyBorder="1" applyAlignment="1" applyProtection="1">
      <alignment horizontal="left" vertical="center" wrapText="1" indent="1"/>
      <protection locked="0"/>
    </xf>
    <xf numFmtId="0" fontId="68" fillId="0" borderId="13" xfId="0" applyFont="1" applyFill="1" applyBorder="1" applyAlignment="1" applyProtection="1">
      <alignment horizontal="left" vertical="center" wrapText="1" indent="1"/>
      <protection locked="0"/>
    </xf>
    <xf numFmtId="0" fontId="0" fillId="0" borderId="35" xfId="0" applyNumberFormat="1" applyFont="1" applyBorder="1" applyAlignment="1" applyProtection="1">
      <alignment horizontal="left" vertical="center" wrapText="1" indent="1"/>
      <protection locked="0"/>
    </xf>
    <xf numFmtId="0" fontId="0" fillId="33" borderId="37" xfId="0" applyFont="1" applyFill="1" applyBorder="1" applyAlignment="1">
      <alignment horizontal="left" wrapText="1" indent="1"/>
    </xf>
    <xf numFmtId="0" fontId="4" fillId="37" borderId="38" xfId="0" applyFont="1" applyFill="1" applyBorder="1" applyAlignment="1">
      <alignment horizontal="center" vertical="center" wrapText="1"/>
    </xf>
    <xf numFmtId="2" fontId="0" fillId="33" borderId="0" xfId="0" applyNumberFormat="1" applyFill="1" applyAlignment="1">
      <alignment horizontal="center" vertical="center"/>
    </xf>
    <xf numFmtId="2" fontId="0" fillId="37"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8"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69" fillId="0" borderId="0" xfId="0" applyFont="1" applyAlignment="1">
      <alignment horizontal="center" vertical="center"/>
    </xf>
    <xf numFmtId="0" fontId="0" fillId="0" borderId="0" xfId="0" applyFont="1" applyAlignment="1">
      <alignment/>
    </xf>
    <xf numFmtId="0" fontId="69" fillId="0" borderId="39" xfId="0" applyFont="1" applyBorder="1" applyAlignment="1">
      <alignment horizontal="center" vertical="center"/>
    </xf>
    <xf numFmtId="2" fontId="0" fillId="10" borderId="39" xfId="0" applyNumberFormat="1" applyFont="1" applyFill="1" applyBorder="1" applyAlignment="1">
      <alignment horizontal="center" vertical="center" wrapText="1"/>
    </xf>
    <xf numFmtId="0" fontId="69" fillId="0" borderId="40" xfId="0" applyFont="1" applyBorder="1" applyAlignment="1">
      <alignment horizontal="center" vertical="center"/>
    </xf>
    <xf numFmtId="0" fontId="69" fillId="0" borderId="41" xfId="0" applyFont="1" applyBorder="1" applyAlignment="1">
      <alignment horizontal="center" vertical="center"/>
    </xf>
    <xf numFmtId="2" fontId="0" fillId="39" borderId="15" xfId="0" applyNumberFormat="1" applyFont="1" applyFill="1" applyBorder="1" applyAlignment="1">
      <alignment horizontal="center" vertical="center" wrapText="1"/>
    </xf>
    <xf numFmtId="2" fontId="0" fillId="39" borderId="40"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40"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69"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69" fillId="33" borderId="40" xfId="0" applyFont="1" applyFill="1" applyBorder="1" applyAlignment="1">
      <alignment horizontal="center" vertical="center"/>
    </xf>
    <xf numFmtId="2" fontId="0" fillId="39" borderId="14" xfId="0" applyNumberFormat="1" applyFont="1" applyFill="1" applyBorder="1" applyAlignment="1">
      <alignment horizontal="center" vertical="center" wrapText="1"/>
    </xf>
    <xf numFmtId="2" fontId="0" fillId="9" borderId="39"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40" borderId="39" xfId="0" applyNumberFormat="1" applyFont="1" applyFill="1" applyBorder="1" applyAlignment="1">
      <alignment horizontal="center" vertical="center" wrapText="1"/>
    </xf>
    <xf numFmtId="2" fontId="0" fillId="40" borderId="14" xfId="0" applyNumberFormat="1" applyFont="1" applyFill="1" applyBorder="1" applyAlignment="1">
      <alignment horizontal="center" vertical="center" wrapText="1"/>
    </xf>
    <xf numFmtId="2" fontId="0" fillId="13" borderId="39"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2" fillId="37" borderId="0" xfId="0" applyFont="1" applyFill="1" applyBorder="1" applyAlignment="1">
      <alignment horizontal="center" vertical="center"/>
    </xf>
    <xf numFmtId="0" fontId="69" fillId="37" borderId="0" xfId="0" applyFont="1" applyFill="1" applyBorder="1" applyAlignment="1">
      <alignment horizontal="center" vertical="center"/>
    </xf>
    <xf numFmtId="0" fontId="0" fillId="37" borderId="0" xfId="0" applyFill="1" applyBorder="1" applyAlignment="1">
      <alignment/>
    </xf>
    <xf numFmtId="2" fontId="0" fillId="39" borderId="10" xfId="0" applyNumberFormat="1" applyFont="1" applyFill="1" applyBorder="1" applyAlignment="1">
      <alignment horizontal="center" vertical="center" wrapText="1"/>
    </xf>
    <xf numFmtId="0" fontId="4" fillId="33" borderId="42" xfId="0" applyFont="1" applyFill="1" applyBorder="1" applyAlignment="1">
      <alignment horizontal="center" vertical="center" wrapText="1"/>
    </xf>
    <xf numFmtId="0" fontId="16" fillId="0" borderId="0" xfId="0" applyFont="1" applyAlignment="1">
      <alignment horizontal="center" vertical="center"/>
    </xf>
    <xf numFmtId="0" fontId="0" fillId="0" borderId="0" xfId="0" applyFill="1" applyBorder="1" applyAlignment="1">
      <alignment/>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lef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1" xfId="0" applyBorder="1" applyAlignment="1" applyProtection="1">
      <alignment horizontal="center" vertical="center"/>
      <protection locked="0"/>
    </xf>
    <xf numFmtId="0" fontId="17" fillId="0" borderId="41" xfId="45" applyFont="1" applyBorder="1" applyAlignment="1" applyProtection="1">
      <alignment horizontal="center" vertical="center"/>
      <protection locked="0"/>
    </xf>
    <xf numFmtId="0" fontId="17" fillId="0" borderId="10" xfId="45" applyFont="1" applyBorder="1" applyAlignment="1" applyProtection="1">
      <alignment horizontal="center" vertical="center"/>
      <protection locked="0"/>
    </xf>
    <xf numFmtId="0" fontId="16" fillId="33" borderId="0" xfId="0" applyFont="1" applyFill="1" applyAlignment="1">
      <alignment horizontal="center" vertical="center"/>
    </xf>
    <xf numFmtId="1" fontId="0" fillId="0" borderId="43" xfId="0" applyNumberFormat="1" applyFont="1" applyFill="1" applyBorder="1" applyAlignment="1">
      <alignment horizontal="center" vertical="center" wrapText="1"/>
    </xf>
    <xf numFmtId="1" fontId="0" fillId="0" borderId="43" xfId="0" applyNumberFormat="1" applyFont="1" applyFill="1" applyBorder="1" applyAlignment="1">
      <alignment horizontal="center" vertical="center"/>
    </xf>
    <xf numFmtId="1" fontId="0" fillId="0" borderId="42"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7" borderId="0" xfId="0" applyNumberFormat="1" applyFont="1" applyFill="1" applyBorder="1" applyAlignment="1">
      <alignment horizontal="center" vertical="center" wrapText="1"/>
    </xf>
    <xf numFmtId="0" fontId="0" fillId="37" borderId="0" xfId="0" applyFill="1" applyAlignment="1">
      <alignment/>
    </xf>
    <xf numFmtId="2" fontId="0" fillId="37" borderId="0" xfId="0" applyNumberFormat="1" applyFont="1" applyFill="1" applyAlignment="1">
      <alignment/>
    </xf>
    <xf numFmtId="0" fontId="9" fillId="37" borderId="10" xfId="0" applyFont="1" applyFill="1" applyBorder="1" applyAlignment="1">
      <alignment horizontal="center" vertical="center" wrapText="1"/>
    </xf>
    <xf numFmtId="0" fontId="9" fillId="37" borderId="44" xfId="0" applyFont="1" applyFill="1" applyBorder="1" applyAlignment="1">
      <alignment horizontal="center" vertical="center" wrapText="1"/>
    </xf>
    <xf numFmtId="2" fontId="9" fillId="37" borderId="10" xfId="0" applyNumberFormat="1" applyFont="1" applyFill="1" applyBorder="1" applyAlignment="1">
      <alignment horizontal="center" vertical="center" wrapText="1"/>
    </xf>
    <xf numFmtId="0" fontId="9" fillId="37" borderId="35" xfId="0" applyFont="1" applyFill="1" applyBorder="1" applyAlignment="1">
      <alignment horizontal="center" vertical="top" wrapText="1"/>
    </xf>
    <xf numFmtId="0" fontId="13" fillId="37" borderId="35" xfId="0" applyFont="1" applyFill="1" applyBorder="1" applyAlignment="1">
      <alignment horizontal="center" vertical="center"/>
    </xf>
    <xf numFmtId="2" fontId="0" fillId="37" borderId="41" xfId="0" applyNumberFormat="1" applyFont="1" applyFill="1" applyBorder="1" applyAlignment="1">
      <alignment horizontal="center" wrapText="1"/>
    </xf>
    <xf numFmtId="0" fontId="9" fillId="37" borderId="25" xfId="0" applyFont="1" applyFill="1" applyBorder="1" applyAlignment="1">
      <alignment horizontal="center" vertical="top" wrapText="1"/>
    </xf>
    <xf numFmtId="0" fontId="2" fillId="37" borderId="25" xfId="0" applyFont="1" applyFill="1" applyBorder="1" applyAlignment="1">
      <alignment horizontal="center" vertical="top" wrapText="1"/>
    </xf>
    <xf numFmtId="2" fontId="0" fillId="37" borderId="14" xfId="0" applyNumberFormat="1" applyFont="1" applyFill="1" applyBorder="1" applyAlignment="1">
      <alignment horizontal="center" wrapText="1"/>
    </xf>
    <xf numFmtId="0" fontId="9" fillId="37" borderId="45" xfId="0" applyFont="1" applyFill="1" applyBorder="1" applyAlignment="1">
      <alignment horizontal="center" vertical="top" wrapText="1"/>
    </xf>
    <xf numFmtId="0" fontId="2" fillId="37" borderId="45" xfId="0" applyFont="1" applyFill="1" applyBorder="1" applyAlignment="1">
      <alignment horizontal="center" vertical="top" wrapText="1"/>
    </xf>
    <xf numFmtId="0" fontId="2" fillId="37" borderId="0" xfId="0" applyFont="1" applyFill="1" applyBorder="1" applyAlignment="1">
      <alignment horizontal="center" vertical="top" wrapText="1"/>
    </xf>
    <xf numFmtId="0" fontId="9" fillId="37" borderId="26" xfId="0" applyFont="1" applyFill="1" applyBorder="1" applyAlignment="1">
      <alignment horizontal="center" vertical="top" wrapText="1"/>
    </xf>
    <xf numFmtId="0" fontId="0" fillId="37" borderId="0" xfId="0" applyFont="1" applyFill="1" applyAlignment="1">
      <alignment/>
    </xf>
    <xf numFmtId="1" fontId="0" fillId="37" borderId="37" xfId="0" applyNumberFormat="1" applyFont="1" applyFill="1" applyBorder="1" applyAlignment="1">
      <alignment horizontal="center" vertical="center" wrapText="1"/>
    </xf>
    <xf numFmtId="0" fontId="0" fillId="0" borderId="35" xfId="0" applyBorder="1" applyAlignment="1" applyProtection="1">
      <alignment horizontal="left" vertical="center" wrapText="1" indent="1"/>
      <protection locked="0"/>
    </xf>
    <xf numFmtId="1" fontId="0" fillId="37" borderId="44" xfId="0" applyNumberFormat="1" applyFont="1" applyFill="1" applyBorder="1" applyAlignment="1">
      <alignment horizontal="center" vertical="center" wrapText="1"/>
    </xf>
    <xf numFmtId="2" fontId="0" fillId="10" borderId="20" xfId="0" applyNumberFormat="1" applyFont="1" applyFill="1" applyBorder="1" applyAlignment="1">
      <alignment horizontal="center" vertical="center"/>
    </xf>
    <xf numFmtId="2" fontId="0" fillId="10" borderId="17" xfId="0" applyNumberFormat="1" applyFill="1" applyBorder="1" applyAlignment="1">
      <alignment horizontal="center" vertical="center"/>
    </xf>
    <xf numFmtId="0" fontId="0" fillId="0" borderId="12" xfId="0" applyBorder="1" applyAlignment="1" applyProtection="1">
      <alignment horizontal="left" vertical="center" wrapText="1" indent="1"/>
      <protection locked="0"/>
    </xf>
    <xf numFmtId="0" fontId="15" fillId="0" borderId="0" xfId="0" applyFont="1" applyAlignment="1">
      <alignment horizontal="left" vertical="center" wrapText="1"/>
    </xf>
    <xf numFmtId="0" fontId="15" fillId="0" borderId="41"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70" fillId="0" borderId="42" xfId="0" applyFont="1" applyBorder="1" applyAlignment="1" applyProtection="1">
      <alignment horizontal="left" vertical="center" wrapText="1"/>
      <protection locked="0"/>
    </xf>
    <xf numFmtId="0" fontId="71" fillId="37" borderId="11" xfId="0" applyFont="1" applyFill="1" applyBorder="1" applyAlignment="1" applyProtection="1">
      <alignment horizontal="left" vertical="center" wrapText="1"/>
      <protection locked="0"/>
    </xf>
    <xf numFmtId="0" fontId="71" fillId="0" borderId="42" xfId="0" applyFont="1" applyBorder="1" applyAlignment="1" applyProtection="1">
      <alignment horizontal="left" vertical="center" wrapText="1"/>
      <protection locked="0"/>
    </xf>
    <xf numFmtId="0" fontId="71" fillId="0" borderId="41" xfId="0" applyFont="1" applyBorder="1" applyAlignment="1" applyProtection="1">
      <alignment horizontal="left" vertical="center" wrapText="1"/>
      <protection locked="0"/>
    </xf>
    <xf numFmtId="0" fontId="71"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46" xfId="0" applyBorder="1" applyAlignment="1">
      <alignment horizontal="center" vertical="center"/>
    </xf>
    <xf numFmtId="0" fontId="72"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3" fillId="0" borderId="1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indent="1"/>
      <protection locked="0"/>
    </xf>
    <xf numFmtId="0" fontId="0" fillId="0" borderId="47" xfId="0" applyBorder="1" applyAlignment="1" applyProtection="1">
      <alignment horizontal="center" vertical="center"/>
      <protection locked="0"/>
    </xf>
    <xf numFmtId="0" fontId="73" fillId="0" borderId="47"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70" fillId="0" borderId="48" xfId="0" applyFont="1" applyBorder="1" applyAlignment="1" applyProtection="1">
      <alignment horizontal="left" vertical="center" wrapText="1"/>
      <protection locked="0"/>
    </xf>
    <xf numFmtId="0" fontId="0" fillId="0" borderId="47" xfId="0" applyFill="1" applyBorder="1" applyAlignment="1" applyProtection="1">
      <alignment horizontal="left" vertical="center" wrapText="1" indent="1"/>
      <protection locked="0"/>
    </xf>
    <xf numFmtId="0" fontId="70" fillId="0" borderId="49" xfId="0" applyFont="1" applyBorder="1" applyAlignment="1" applyProtection="1">
      <alignment horizontal="left" vertical="center" wrapText="1"/>
      <protection locked="0"/>
    </xf>
    <xf numFmtId="0" fontId="70" fillId="0" borderId="50"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7" fillId="0" borderId="12" xfId="45" applyFont="1" applyBorder="1" applyAlignment="1" applyProtection="1">
      <alignment horizontal="center" vertical="center"/>
      <protection locked="0"/>
    </xf>
    <xf numFmtId="0" fontId="17" fillId="0" borderId="13" xfId="45" applyFont="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47" xfId="0" applyFont="1" applyBorder="1" applyAlignment="1" applyProtection="1">
      <alignment horizontal="left" vertical="center" wrapText="1" indent="1"/>
      <protection locked="0"/>
    </xf>
    <xf numFmtId="0" fontId="15" fillId="0" borderId="49" xfId="0" applyFont="1" applyBorder="1" applyAlignment="1" applyProtection="1">
      <alignment horizontal="left" vertical="center" wrapText="1"/>
      <protection locked="0"/>
    </xf>
    <xf numFmtId="0" fontId="68" fillId="0" borderId="35" xfId="0" applyFont="1" applyBorder="1" applyAlignment="1" applyProtection="1">
      <alignment horizontal="left" vertical="center" wrapText="1" indent="1"/>
      <protection locked="0"/>
    </xf>
    <xf numFmtId="0" fontId="0" fillId="9" borderId="51" xfId="0" applyFill="1" applyBorder="1" applyAlignment="1">
      <alignment horizontal="center" vertical="center"/>
    </xf>
    <xf numFmtId="0" fontId="0" fillId="9" borderId="52" xfId="0" applyFont="1" applyFill="1" applyBorder="1" applyAlignment="1">
      <alignment horizontal="center" vertical="center"/>
    </xf>
    <xf numFmtId="0" fontId="0" fillId="0" borderId="42" xfId="0" applyFont="1" applyFill="1" applyBorder="1" applyAlignment="1" applyProtection="1">
      <alignment horizontal="left" vertical="center" wrapText="1" indent="1"/>
      <protection locked="0"/>
    </xf>
    <xf numFmtId="0" fontId="0" fillId="0" borderId="35" xfId="0" applyNumberFormat="1" applyFont="1" applyBorder="1" applyAlignment="1" applyProtection="1">
      <alignment horizontal="left" vertical="center" wrapText="1" indent="1"/>
      <protection locked="0"/>
    </xf>
    <xf numFmtId="0" fontId="71" fillId="0" borderId="50" xfId="0" applyFont="1" applyBorder="1" applyAlignment="1" applyProtection="1">
      <alignment horizontal="left" vertical="center" wrapText="1"/>
      <protection locked="0"/>
    </xf>
    <xf numFmtId="0" fontId="71" fillId="0" borderId="4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41" xfId="0" applyFont="1" applyBorder="1" applyAlignment="1" applyProtection="1">
      <alignment horizontal="left" vertical="center" wrapText="1" indent="1"/>
      <protection locked="0"/>
    </xf>
    <xf numFmtId="0" fontId="68" fillId="0" borderId="41" xfId="0" applyFont="1" applyBorder="1" applyAlignment="1" applyProtection="1">
      <alignment horizontal="left" vertical="center" wrapText="1" indent="1"/>
      <protection locked="0"/>
    </xf>
    <xf numFmtId="0" fontId="15" fillId="0" borderId="48" xfId="0" applyFont="1" applyBorder="1" applyAlignment="1">
      <alignment horizontal="left" vertical="center" wrapText="1"/>
    </xf>
    <xf numFmtId="0" fontId="73" fillId="0" borderId="50"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1" fillId="0" borderId="12"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0" fillId="33" borderId="41" xfId="0" applyFont="1" applyFill="1" applyBorder="1" applyAlignment="1">
      <alignment horizontal="left" vertical="center" wrapText="1" indent="1"/>
    </xf>
    <xf numFmtId="0" fontId="0" fillId="0" borderId="36" xfId="0" applyFill="1" applyBorder="1" applyAlignment="1">
      <alignment horizontal="center" vertical="center"/>
    </xf>
    <xf numFmtId="0" fontId="0" fillId="0" borderId="11" xfId="0" applyFill="1" applyBorder="1" applyAlignment="1">
      <alignment horizontal="center" vertical="center"/>
    </xf>
    <xf numFmtId="0" fontId="4" fillId="33" borderId="53"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53"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36" xfId="0" applyFont="1" applyBorder="1" applyAlignment="1">
      <alignment horizontal="center" vertical="center" wrapText="1"/>
    </xf>
    <xf numFmtId="0" fontId="0" fillId="0" borderId="11" xfId="0"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5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0" fillId="41" borderId="55" xfId="0" applyFill="1" applyBorder="1" applyAlignment="1">
      <alignment horizontal="center" vertical="center"/>
    </xf>
    <xf numFmtId="0" fontId="0" fillId="41" borderId="56" xfId="0" applyFill="1" applyBorder="1" applyAlignment="1">
      <alignment horizontal="center" vertical="center"/>
    </xf>
    <xf numFmtId="0" fontId="0" fillId="41" borderId="57" xfId="0" applyFill="1" applyBorder="1" applyAlignment="1">
      <alignment horizontal="center" vertical="center"/>
    </xf>
    <xf numFmtId="0" fontId="0" fillId="41" borderId="58" xfId="0" applyFill="1" applyBorder="1" applyAlignment="1">
      <alignment horizontal="center" vertical="center"/>
    </xf>
    <xf numFmtId="0" fontId="0" fillId="41" borderId="54" xfId="0" applyFill="1" applyBorder="1" applyAlignment="1">
      <alignment horizontal="center" vertical="center"/>
    </xf>
    <xf numFmtId="0" fontId="0" fillId="41" borderId="26" xfId="0" applyFill="1" applyBorder="1" applyAlignment="1">
      <alignment horizontal="center" vertical="center"/>
    </xf>
    <xf numFmtId="0" fontId="4" fillId="33" borderId="4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0" fillId="9" borderId="59" xfId="0" applyFill="1" applyBorder="1" applyAlignment="1">
      <alignment horizontal="center" vertical="center"/>
    </xf>
    <xf numFmtId="0" fontId="0" fillId="9" borderId="60" xfId="0" applyFill="1" applyBorder="1" applyAlignment="1">
      <alignment horizontal="center" vertical="center"/>
    </xf>
    <xf numFmtId="0" fontId="0" fillId="9" borderId="52" xfId="0" applyFill="1" applyBorder="1" applyAlignment="1">
      <alignment horizontal="center" vertical="center"/>
    </xf>
    <xf numFmtId="0" fontId="11" fillId="36" borderId="36" xfId="0" applyFont="1" applyFill="1" applyBorder="1" applyAlignment="1" applyProtection="1">
      <alignment horizontal="center" vertical="center"/>
      <protection locked="0"/>
    </xf>
    <xf numFmtId="0" fontId="11" fillId="36" borderId="38"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protection locked="0"/>
    </xf>
    <xf numFmtId="2" fontId="0" fillId="10" borderId="59" xfId="0" applyNumberFormat="1" applyFont="1" applyFill="1" applyBorder="1" applyAlignment="1" applyProtection="1">
      <alignment horizontal="center" vertical="center"/>
      <protection/>
    </xf>
    <xf numFmtId="2" fontId="0" fillId="10" borderId="60" xfId="0" applyNumberFormat="1" applyFont="1" applyFill="1" applyBorder="1" applyAlignment="1" applyProtection="1">
      <alignment horizontal="center" vertical="center"/>
      <protection/>
    </xf>
    <xf numFmtId="2" fontId="0" fillId="10" borderId="61" xfId="0" applyNumberFormat="1" applyFont="1" applyFill="1" applyBorder="1" applyAlignment="1" applyProtection="1">
      <alignment horizontal="center" vertical="center"/>
      <protection/>
    </xf>
    <xf numFmtId="2" fontId="0" fillId="10" borderId="62" xfId="0" applyNumberFormat="1" applyFill="1" applyBorder="1" applyAlignment="1">
      <alignment horizontal="center" vertical="center"/>
    </xf>
    <xf numFmtId="2" fontId="0" fillId="10" borderId="60" xfId="0" applyNumberFormat="1" applyFill="1" applyBorder="1" applyAlignment="1">
      <alignment horizontal="center" vertical="center"/>
    </xf>
    <xf numFmtId="2" fontId="0" fillId="10" borderId="61" xfId="0" applyNumberFormat="1" applyFill="1" applyBorder="1" applyAlignment="1">
      <alignment horizontal="center" vertical="center"/>
    </xf>
    <xf numFmtId="2" fontId="0" fillId="10" borderId="52" xfId="0" applyNumberFormat="1" applyFill="1" applyBorder="1" applyAlignment="1">
      <alignment horizontal="center" vertical="center"/>
    </xf>
    <xf numFmtId="2" fontId="0" fillId="13" borderId="53" xfId="0" applyNumberFormat="1" applyFill="1" applyBorder="1" applyAlignment="1">
      <alignment horizontal="center" vertical="center"/>
    </xf>
    <xf numFmtId="2" fontId="0" fillId="13" borderId="43" xfId="0" applyNumberFormat="1" applyFill="1" applyBorder="1" applyAlignment="1">
      <alignment horizontal="center" vertical="center"/>
    </xf>
    <xf numFmtId="2" fontId="0" fillId="13" borderId="49" xfId="0" applyNumberFormat="1" applyFill="1" applyBorder="1" applyAlignment="1">
      <alignment horizontal="center" vertical="center"/>
    </xf>
    <xf numFmtId="0" fontId="0" fillId="33" borderId="43" xfId="0" applyFill="1" applyBorder="1" applyAlignment="1">
      <alignment horizontal="center" vertical="center"/>
    </xf>
    <xf numFmtId="2" fontId="0" fillId="13" borderId="63" xfId="0" applyNumberFormat="1" applyFill="1" applyBorder="1" applyAlignment="1">
      <alignment horizontal="center" vertical="center"/>
    </xf>
    <xf numFmtId="2" fontId="0" fillId="13" borderId="64" xfId="0" applyNumberFormat="1" applyFill="1" applyBorder="1" applyAlignment="1">
      <alignment horizontal="center" vertical="center"/>
    </xf>
    <xf numFmtId="2" fontId="0" fillId="13" borderId="65" xfId="0" applyNumberFormat="1" applyFill="1" applyBorder="1" applyAlignment="1">
      <alignment horizontal="center" vertical="center"/>
    </xf>
    <xf numFmtId="2" fontId="0" fillId="13" borderId="66" xfId="0" applyNumberFormat="1" applyFill="1" applyBorder="1" applyAlignment="1">
      <alignment horizontal="center" vertical="center"/>
    </xf>
    <xf numFmtId="2" fontId="0" fillId="10" borderId="62" xfId="0" applyNumberFormat="1" applyFont="1" applyFill="1" applyBorder="1" applyAlignment="1">
      <alignment horizontal="center" vertical="center"/>
    </xf>
    <xf numFmtId="2" fontId="0" fillId="10" borderId="60" xfId="0" applyNumberFormat="1" applyFont="1" applyFill="1" applyBorder="1" applyAlignment="1">
      <alignment horizontal="center" vertical="center"/>
    </xf>
    <xf numFmtId="2" fontId="0" fillId="10" borderId="61" xfId="0" applyNumberFormat="1" applyFont="1" applyFill="1" applyBorder="1" applyAlignment="1">
      <alignment horizontal="center" vertical="center"/>
    </xf>
    <xf numFmtId="2" fontId="0" fillId="10" borderId="59" xfId="0" applyNumberFormat="1" applyFill="1" applyBorder="1" applyAlignment="1">
      <alignment horizontal="center" vertical="center"/>
    </xf>
    <xf numFmtId="2" fontId="0" fillId="33" borderId="60" xfId="0" applyNumberFormat="1" applyFill="1" applyBorder="1" applyAlignment="1">
      <alignment horizontal="center" vertical="center"/>
    </xf>
    <xf numFmtId="0" fontId="7" fillId="35" borderId="36" xfId="0" applyFont="1" applyFill="1" applyBorder="1" applyAlignment="1">
      <alignment horizontal="center" vertical="center"/>
    </xf>
    <xf numFmtId="0" fontId="0" fillId="0" borderId="38" xfId="0" applyBorder="1" applyAlignment="1">
      <alignment/>
    </xf>
    <xf numFmtId="0" fontId="0" fillId="0" borderId="11" xfId="0" applyBorder="1" applyAlignment="1">
      <alignment/>
    </xf>
    <xf numFmtId="0" fontId="11" fillId="36" borderId="36"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11"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2" fillId="42" borderId="43" xfId="0" applyNumberFormat="1" applyFont="1" applyFill="1" applyBorder="1" applyAlignment="1">
      <alignment horizontal="center" vertical="center"/>
    </xf>
    <xf numFmtId="2" fontId="2" fillId="42" borderId="49" xfId="0" applyNumberFormat="1" applyFont="1" applyFill="1" applyBorder="1" applyAlignment="1">
      <alignment horizontal="center" vertical="center"/>
    </xf>
    <xf numFmtId="2" fontId="0" fillId="33" borderId="43" xfId="0" applyNumberFormat="1" applyFill="1" applyBorder="1" applyAlignment="1">
      <alignment horizontal="center"/>
    </xf>
    <xf numFmtId="2" fontId="2" fillId="42" borderId="63" xfId="0" applyNumberFormat="1" applyFont="1" applyFill="1" applyBorder="1" applyAlignment="1">
      <alignment horizontal="center" vertical="center"/>
    </xf>
    <xf numFmtId="2" fontId="2" fillId="33" borderId="43" xfId="0" applyNumberFormat="1" applyFont="1" applyFill="1" applyBorder="1" applyAlignment="1">
      <alignment horizontal="center"/>
    </xf>
    <xf numFmtId="2" fontId="2" fillId="42" borderId="42" xfId="0" applyNumberFormat="1" applyFont="1" applyFill="1" applyBorder="1" applyAlignment="1">
      <alignment horizontal="center" vertical="center"/>
    </xf>
    <xf numFmtId="2" fontId="0" fillId="13" borderId="48" xfId="0" applyNumberFormat="1" applyFill="1" applyBorder="1" applyAlignment="1">
      <alignment horizontal="center" vertical="center"/>
    </xf>
    <xf numFmtId="0" fontId="0" fillId="33" borderId="43" xfId="0" applyFill="1" applyBorder="1" applyAlignment="1">
      <alignment horizontal="center"/>
    </xf>
    <xf numFmtId="2" fontId="0" fillId="10" borderId="17" xfId="0" applyNumberFormat="1" applyFill="1" applyBorder="1" applyAlignment="1">
      <alignment horizontal="center" vertical="center"/>
    </xf>
    <xf numFmtId="2" fontId="0" fillId="33" borderId="60" xfId="0" applyNumberFormat="1" applyFill="1" applyBorder="1" applyAlignment="1">
      <alignment horizontal="center"/>
    </xf>
    <xf numFmtId="2" fontId="0" fillId="10" borderId="59" xfId="0" applyNumberFormat="1" applyFont="1" applyFill="1" applyBorder="1" applyAlignment="1">
      <alignment horizontal="center" vertical="center" wrapText="1"/>
    </xf>
    <xf numFmtId="2" fontId="0" fillId="10" borderId="60" xfId="0" applyNumberFormat="1" applyFont="1" applyFill="1" applyBorder="1" applyAlignment="1">
      <alignment horizontal="center" vertical="center" wrapText="1"/>
    </xf>
    <xf numFmtId="2" fontId="0" fillId="10" borderId="61"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33" borderId="38"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43"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37636994"/>
        <c:axId val="3188627"/>
      </c:radarChart>
      <c:catAx>
        <c:axId val="37636994"/>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3188627"/>
        <c:crosses val="autoZero"/>
        <c:auto val="0"/>
        <c:lblOffset val="100"/>
        <c:tickLblSkip val="1"/>
        <c:noMultiLvlLbl val="0"/>
      </c:catAx>
      <c:valAx>
        <c:axId val="3188627"/>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3763699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55994876"/>
        <c:axId val="34191837"/>
      </c:radarChart>
      <c:catAx>
        <c:axId val="559948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91837"/>
        <c:crosses val="autoZero"/>
        <c:auto val="0"/>
        <c:lblOffset val="100"/>
        <c:tickLblSkip val="1"/>
        <c:noMultiLvlLbl val="0"/>
      </c:catAx>
      <c:valAx>
        <c:axId val="3419183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5994876"/>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39291078"/>
        <c:axId val="18075383"/>
      </c:radarChart>
      <c:catAx>
        <c:axId val="392910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5383"/>
        <c:crosses val="autoZero"/>
        <c:auto val="0"/>
        <c:lblOffset val="100"/>
        <c:tickLblSkip val="1"/>
        <c:noMultiLvlLbl val="0"/>
      </c:catAx>
      <c:valAx>
        <c:axId val="1807538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9291078"/>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28460720"/>
        <c:axId val="54819889"/>
      </c:radarChart>
      <c:catAx>
        <c:axId val="28460720"/>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54819889"/>
        <c:crosses val="autoZero"/>
        <c:auto val="0"/>
        <c:lblOffset val="100"/>
        <c:tickLblSkip val="1"/>
        <c:noMultiLvlLbl val="0"/>
      </c:catAx>
      <c:valAx>
        <c:axId val="54819889"/>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28460720"/>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28697644"/>
        <c:axId val="56952205"/>
      </c:radarChart>
      <c:catAx>
        <c:axId val="286976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52205"/>
        <c:crosses val="autoZero"/>
        <c:auto val="0"/>
        <c:lblOffset val="100"/>
        <c:tickLblSkip val="1"/>
        <c:noMultiLvlLbl val="0"/>
      </c:catAx>
      <c:valAx>
        <c:axId val="5695220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8697644"/>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42807798"/>
        <c:axId val="49725863"/>
      </c:radarChart>
      <c:catAx>
        <c:axId val="428077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25863"/>
        <c:crosses val="autoZero"/>
        <c:auto val="0"/>
        <c:lblOffset val="100"/>
        <c:tickLblSkip val="1"/>
        <c:noMultiLvlLbl val="0"/>
      </c:catAx>
      <c:valAx>
        <c:axId val="4972586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2807798"/>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44879584"/>
        <c:axId val="1263073"/>
      </c:radarChart>
      <c:catAx>
        <c:axId val="4487958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3073"/>
        <c:crosses val="autoZero"/>
        <c:auto val="0"/>
        <c:lblOffset val="100"/>
        <c:tickLblSkip val="1"/>
        <c:noMultiLvlLbl val="0"/>
      </c:catAx>
      <c:valAx>
        <c:axId val="126307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4879584"/>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11367658"/>
        <c:axId val="35200059"/>
      </c:radarChart>
      <c:catAx>
        <c:axId val="113676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00059"/>
        <c:crosses val="autoZero"/>
        <c:auto val="0"/>
        <c:lblOffset val="100"/>
        <c:tickLblSkip val="1"/>
        <c:noMultiLvlLbl val="0"/>
      </c:catAx>
      <c:valAx>
        <c:axId val="3520005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1367658"/>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48365076"/>
        <c:axId val="32632501"/>
      </c:radarChart>
      <c:catAx>
        <c:axId val="483650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32501"/>
        <c:crosses val="autoZero"/>
        <c:auto val="0"/>
        <c:lblOffset val="100"/>
        <c:tickLblSkip val="1"/>
        <c:noMultiLvlLbl val="0"/>
      </c:catAx>
      <c:valAx>
        <c:axId val="3263250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8365076"/>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25257054"/>
        <c:axId val="25986895"/>
      </c:radarChart>
      <c:catAx>
        <c:axId val="252570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86895"/>
        <c:crosses val="autoZero"/>
        <c:auto val="0"/>
        <c:lblOffset val="100"/>
        <c:tickLblSkip val="1"/>
        <c:noMultiLvlLbl val="0"/>
      </c:catAx>
      <c:valAx>
        <c:axId val="2598689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5257054"/>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32555464"/>
        <c:axId val="24563721"/>
      </c:radarChart>
      <c:catAx>
        <c:axId val="325554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63721"/>
        <c:crosses val="autoZero"/>
        <c:auto val="0"/>
        <c:lblOffset val="100"/>
        <c:tickLblSkip val="1"/>
        <c:noMultiLvlLbl val="0"/>
      </c:catAx>
      <c:valAx>
        <c:axId val="2456372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2555464"/>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19746898"/>
        <c:axId val="43504355"/>
      </c:radarChart>
      <c:catAx>
        <c:axId val="197468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04355"/>
        <c:crosses val="autoZero"/>
        <c:auto val="0"/>
        <c:lblOffset val="100"/>
        <c:tickLblSkip val="1"/>
        <c:noMultiLvlLbl val="0"/>
      </c:catAx>
      <c:valAx>
        <c:axId val="4350435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9746898"/>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7</xdr:col>
      <xdr:colOff>171450</xdr:colOff>
      <xdr:row>26</xdr:row>
      <xdr:rowOff>85725</xdr:rowOff>
    </xdr:to>
    <xdr:sp>
      <xdr:nvSpPr>
        <xdr:cNvPr id="1" name="ZoneTexte 4"/>
        <xdr:cNvSpPr txBox="1">
          <a:spLocks noChangeArrowheads="1"/>
        </xdr:cNvSpPr>
      </xdr:nvSpPr>
      <xdr:spPr>
        <a:xfrm>
          <a:off x="142875" y="47625"/>
          <a:ext cx="4857750" cy="57531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aux organismes de formation,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
</a:t>
          </a:r>
          <a:r>
            <a:rPr lang="en-US" cap="none" sz="1100" b="0" i="0" u="none" baseline="0">
              <a:solidFill>
                <a:srgbClr val="000000"/>
              </a:solidFill>
              <a:latin typeface="Calibri"/>
              <a:ea typeface="Calibri"/>
              <a:cs typeface="Calibri"/>
            </a:rPr>
            <a:t> - Les notes (avec des pondérations entre 0 et 100%)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H2:K17"/>
  <sheetViews>
    <sheetView tabSelected="1" zoomScalePageLayoutView="0" workbookViewId="0" topLeftCell="A1">
      <selection activeCell="J22" sqref="J22"/>
    </sheetView>
  </sheetViews>
  <sheetFormatPr defaultColWidth="11.421875" defaultRowHeight="12.75"/>
  <cols>
    <col min="1" max="1" width="3.00390625" style="5" customWidth="1"/>
    <col min="2" max="7" width="11.57421875" style="5" customWidth="1"/>
    <col min="8" max="8" width="4.57421875" style="5" customWidth="1"/>
    <col min="9" max="9" width="1.421875" style="5" customWidth="1"/>
    <col min="10" max="10" width="56.00390625" style="5" customWidth="1"/>
    <col min="11" max="11" width="1.421875" style="5" customWidth="1"/>
    <col min="12" max="16384" width="11.421875" style="5" customWidth="1"/>
  </cols>
  <sheetData>
    <row r="1" ht="3.75" customHeight="1" thickBot="1"/>
    <row r="2" spans="9:11" ht="7.5" customHeight="1">
      <c r="I2" s="42"/>
      <c r="J2" s="43"/>
      <c r="K2" s="50"/>
    </row>
    <row r="3" spans="9:11" ht="18" customHeight="1">
      <c r="I3" s="44"/>
      <c r="J3" s="10" t="s">
        <v>53</v>
      </c>
      <c r="K3" s="51"/>
    </row>
    <row r="4" spans="9:11" ht="14.25" customHeight="1">
      <c r="I4" s="44"/>
      <c r="J4" s="45"/>
      <c r="K4" s="51"/>
    </row>
    <row r="5" spans="9:11" ht="24" customHeight="1">
      <c r="I5" s="44"/>
      <c r="J5" s="46" t="s">
        <v>66</v>
      </c>
      <c r="K5" s="51"/>
    </row>
    <row r="6" spans="9:11" ht="24" customHeight="1">
      <c r="I6" s="44"/>
      <c r="J6" s="47" t="s">
        <v>48</v>
      </c>
      <c r="K6" s="51"/>
    </row>
    <row r="7" spans="9:11" ht="24" customHeight="1">
      <c r="I7" s="44"/>
      <c r="J7" s="47" t="s">
        <v>49</v>
      </c>
      <c r="K7" s="51"/>
    </row>
    <row r="8" spans="9:11" ht="24" customHeight="1">
      <c r="I8" s="44"/>
      <c r="J8" s="47" t="s">
        <v>50</v>
      </c>
      <c r="K8" s="51"/>
    </row>
    <row r="9" spans="9:11" ht="24" customHeight="1">
      <c r="I9" s="44"/>
      <c r="J9" s="47" t="s">
        <v>51</v>
      </c>
      <c r="K9" s="51"/>
    </row>
    <row r="10" spans="8:11" ht="24" customHeight="1">
      <c r="H10" s="8"/>
      <c r="I10" s="44"/>
      <c r="J10" s="47" t="s">
        <v>52</v>
      </c>
      <c r="K10" s="51"/>
    </row>
    <row r="11" spans="8:11" ht="25.5" customHeight="1">
      <c r="H11" s="8"/>
      <c r="I11" s="44"/>
      <c r="J11" s="47"/>
      <c r="K11" s="51"/>
    </row>
    <row r="12" spans="8:11" ht="25.5" customHeight="1">
      <c r="H12" s="8"/>
      <c r="I12" s="44"/>
      <c r="J12" s="45"/>
      <c r="K12" s="51"/>
    </row>
    <row r="13" spans="8:11" ht="25.5" customHeight="1">
      <c r="H13" s="8"/>
      <c r="I13" s="44"/>
      <c r="J13" s="45"/>
      <c r="K13" s="51"/>
    </row>
    <row r="14" spans="8:11" ht="25.5" customHeight="1">
      <c r="H14" s="8"/>
      <c r="I14" s="44"/>
      <c r="J14" s="45"/>
      <c r="K14" s="51"/>
    </row>
    <row r="15" spans="8:11" ht="25.5" customHeight="1">
      <c r="H15" s="8"/>
      <c r="I15" s="44"/>
      <c r="J15" s="45"/>
      <c r="K15" s="51"/>
    </row>
    <row r="16" spans="8:11" ht="7.5" customHeight="1" thickBot="1">
      <c r="H16" s="8"/>
      <c r="I16" s="48"/>
      <c r="J16" s="49"/>
      <c r="K16" s="52"/>
    </row>
    <row r="17" spans="8:11" ht="12.75">
      <c r="H17" s="8"/>
      <c r="I17" s="8"/>
      <c r="J17" s="8"/>
      <c r="K17" s="8"/>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20" sqref="B20"/>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11" t="s">
        <v>29</v>
      </c>
    </row>
    <row r="4" ht="12.75">
      <c r="F4" s="7"/>
    </row>
    <row r="5" ht="12.75">
      <c r="D5" s="12" t="s">
        <v>60</v>
      </c>
    </row>
    <row r="6" ht="12.75"/>
    <row r="7" ht="13.5" thickBot="1"/>
    <row r="8" spans="5:7" ht="13.5" thickBot="1">
      <c r="E8" s="13" t="s">
        <v>30</v>
      </c>
      <c r="F8" s="13" t="s">
        <v>31</v>
      </c>
      <c r="G8" s="14" t="s">
        <v>32</v>
      </c>
    </row>
    <row r="9" spans="4:7" ht="30.75" customHeight="1" thickBot="1">
      <c r="D9" s="15" t="s">
        <v>33</v>
      </c>
      <c r="E9" s="281"/>
      <c r="F9" s="281"/>
      <c r="G9" s="282"/>
    </row>
    <row r="10" spans="4:7" ht="30.75" customHeight="1" thickBot="1">
      <c r="D10" s="19" t="s">
        <v>34</v>
      </c>
      <c r="E10" s="283"/>
      <c r="F10" s="283"/>
      <c r="G10" s="284"/>
    </row>
    <row r="11" spans="4:7" ht="56.25" customHeight="1">
      <c r="D11" s="29" t="s">
        <v>61</v>
      </c>
      <c r="E11" s="26"/>
      <c r="F11" s="21"/>
      <c r="G11" s="22"/>
    </row>
    <row r="12" spans="4:7" ht="56.25" customHeight="1">
      <c r="D12" s="16" t="s">
        <v>35</v>
      </c>
      <c r="E12" s="27"/>
      <c r="F12" s="20"/>
      <c r="G12" s="23"/>
    </row>
    <row r="13" spans="4:7" ht="56.25" customHeight="1">
      <c r="D13" s="17" t="s">
        <v>65</v>
      </c>
      <c r="E13" s="27"/>
      <c r="F13" s="20"/>
      <c r="G13" s="23"/>
    </row>
    <row r="14" spans="4:7" ht="56.25" customHeight="1">
      <c r="D14" s="16" t="s">
        <v>36</v>
      </c>
      <c r="E14" s="27"/>
      <c r="F14" s="20"/>
      <c r="G14" s="23"/>
    </row>
    <row r="15" spans="4:7" ht="56.25" customHeight="1">
      <c r="D15" s="16" t="s">
        <v>37</v>
      </c>
      <c r="E15" s="27"/>
      <c r="F15" s="20"/>
      <c r="G15" s="23"/>
    </row>
    <row r="16" spans="4:7" ht="56.25" customHeight="1">
      <c r="D16" s="16" t="s">
        <v>38</v>
      </c>
      <c r="E16" s="27"/>
      <c r="F16" s="20"/>
      <c r="G16" s="23"/>
    </row>
    <row r="17" spans="4:7" ht="57" customHeight="1">
      <c r="D17" s="17" t="s">
        <v>62</v>
      </c>
      <c r="E17" s="27"/>
      <c r="F17" s="20"/>
      <c r="G17" s="23"/>
    </row>
    <row r="18" spans="4:7" ht="57" customHeight="1">
      <c r="D18" s="30" t="s">
        <v>64</v>
      </c>
      <c r="E18" s="27"/>
      <c r="F18" s="20"/>
      <c r="G18" s="23"/>
    </row>
    <row r="19" spans="4:7" ht="57" customHeight="1" thickBot="1">
      <c r="D19" s="18" t="s">
        <v>63</v>
      </c>
      <c r="E19" s="28"/>
      <c r="F19" s="24"/>
      <c r="G19" s="25"/>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110" customWidth="1"/>
    <col min="2" max="2" width="7.57421875" style="123" bestFit="1" customWidth="1"/>
  </cols>
  <sheetData>
    <row r="1" spans="1:2" ht="13.5" thickBot="1">
      <c r="A1" s="197" t="s">
        <v>68</v>
      </c>
      <c r="B1" s="198"/>
    </row>
    <row r="2" spans="1:2" ht="12.75">
      <c r="A2" s="111" t="s">
        <v>21</v>
      </c>
      <c r="B2" s="120">
        <v>0</v>
      </c>
    </row>
    <row r="3" spans="1:2" ht="12.75">
      <c r="A3" s="112" t="s">
        <v>101</v>
      </c>
      <c r="B3" s="120">
        <v>33</v>
      </c>
    </row>
    <row r="4" spans="1:2" ht="12.75">
      <c r="A4" s="113" t="s">
        <v>24</v>
      </c>
      <c r="B4" s="121">
        <v>66</v>
      </c>
    </row>
    <row r="5" spans="1:2" ht="12.75">
      <c r="A5" s="114" t="s">
        <v>22</v>
      </c>
      <c r="B5" s="120">
        <v>100</v>
      </c>
    </row>
    <row r="6" spans="1:2" ht="13.5" thickBot="1">
      <c r="A6" s="115" t="s">
        <v>67</v>
      </c>
      <c r="B6" s="122"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200"/>
  <sheetViews>
    <sheetView zoomScale="70" zoomScaleNormal="70" zoomScalePageLayoutView="0" workbookViewId="0" topLeftCell="A28">
      <selection activeCell="E32" sqref="E32"/>
    </sheetView>
  </sheetViews>
  <sheetFormatPr defaultColWidth="9.140625" defaultRowHeight="12.75" outlineLevelRow="1"/>
  <cols>
    <col min="1" max="2" width="14.140625" style="9" customWidth="1"/>
    <col min="3" max="3" width="24.8515625" style="1" customWidth="1"/>
    <col min="4" max="4" width="30.57421875" style="2" customWidth="1"/>
    <col min="5" max="5" width="20.00390625" style="109" customWidth="1"/>
    <col min="6" max="6" width="39.28125" style="148" customWidth="1"/>
    <col min="7" max="7" width="14.28125" style="124" customWidth="1"/>
    <col min="8" max="8" width="9.140625" style="75" customWidth="1"/>
    <col min="9" max="9" width="9.140625" style="72" customWidth="1"/>
    <col min="10" max="10" width="9.140625" style="75" customWidth="1"/>
    <col min="11" max="16384" width="9.140625" style="5" customWidth="1"/>
  </cols>
  <sheetData>
    <row r="1" ht="15" thickBot="1"/>
    <row r="2" spans="3:6" ht="45" customHeight="1" thickBot="1">
      <c r="C2" s="256" t="s">
        <v>54</v>
      </c>
      <c r="D2" s="257"/>
      <c r="E2" s="257"/>
      <c r="F2" s="258"/>
    </row>
    <row r="3" spans="3:10" ht="41.25" customHeight="1" thickBot="1">
      <c r="C3" s="262" t="s">
        <v>186</v>
      </c>
      <c r="D3" s="263"/>
      <c r="E3" s="263"/>
      <c r="F3" s="264"/>
      <c r="H3" s="76"/>
      <c r="I3" s="77"/>
      <c r="J3" s="76"/>
    </row>
    <row r="4" spans="3:10" ht="26.25" customHeight="1" thickBot="1">
      <c r="C4" s="203" t="s">
        <v>25</v>
      </c>
      <c r="D4" s="203" t="s">
        <v>2</v>
      </c>
      <c r="E4" s="206" t="s">
        <v>26</v>
      </c>
      <c r="F4" s="207"/>
      <c r="H4" s="76"/>
      <c r="I4" s="77"/>
      <c r="J4" s="76"/>
    </row>
    <row r="5" spans="3:10" ht="16.5" customHeight="1">
      <c r="C5" s="204"/>
      <c r="D5" s="205"/>
      <c r="E5" s="208" t="s">
        <v>69</v>
      </c>
      <c r="F5" s="210" t="s">
        <v>41</v>
      </c>
      <c r="H5" s="76"/>
      <c r="I5" s="77"/>
      <c r="J5" s="76"/>
    </row>
    <row r="6" spans="3:10" ht="25.5" customHeight="1" thickBot="1">
      <c r="C6" s="204"/>
      <c r="D6" s="205"/>
      <c r="E6" s="209"/>
      <c r="F6" s="211"/>
      <c r="H6" s="74"/>
      <c r="I6" s="77"/>
      <c r="J6" s="76"/>
    </row>
    <row r="7" spans="1:10" ht="51" customHeight="1" thickBot="1">
      <c r="A7" s="259" t="s">
        <v>45</v>
      </c>
      <c r="B7" s="260"/>
      <c r="C7" s="260"/>
      <c r="D7" s="260"/>
      <c r="E7" s="260"/>
      <c r="F7" s="260"/>
      <c r="G7" s="260"/>
      <c r="H7" s="260"/>
      <c r="I7" s="260"/>
      <c r="J7" s="261"/>
    </row>
    <row r="8" spans="1:10" ht="25.5">
      <c r="A8" s="218">
        <v>20</v>
      </c>
      <c r="B8" s="230">
        <v>30</v>
      </c>
      <c r="C8" s="212" t="s">
        <v>13</v>
      </c>
      <c r="D8" s="147" t="s">
        <v>72</v>
      </c>
      <c r="E8" s="157"/>
      <c r="F8" s="158"/>
      <c r="G8" s="144" t="e">
        <f aca="true" t="shared" si="0" ref="G8:G21">VLOOKUP(E8,Recherche1,2,FALSE)</f>
        <v>#N/A</v>
      </c>
      <c r="H8" s="275" t="e">
        <f>ROUND(AVERAGE(G8:G12),2)</f>
        <v>#N/A</v>
      </c>
      <c r="I8" s="250" t="e">
        <f>((H8*B8)+(H13*B13)+(H20*B20))/100</f>
        <v>#N/A</v>
      </c>
      <c r="J8" s="265" t="e">
        <f>((I8*A8)+(I23*A23)+(I46*A46)+(I55*A55)+(I87*A87))/100</f>
        <v>#N/A</v>
      </c>
    </row>
    <row r="9" spans="1:10" ht="38.25">
      <c r="A9" s="219"/>
      <c r="B9" s="231"/>
      <c r="C9" s="213"/>
      <c r="D9" s="31" t="s">
        <v>92</v>
      </c>
      <c r="E9" s="159"/>
      <c r="F9" s="160"/>
      <c r="G9" s="125" t="e">
        <f t="shared" si="0"/>
        <v>#N/A</v>
      </c>
      <c r="H9" s="276"/>
      <c r="I9" s="248"/>
      <c r="J9" s="265"/>
    </row>
    <row r="10" spans="1:10" ht="63.75">
      <c r="A10" s="219"/>
      <c r="B10" s="231"/>
      <c r="C10" s="213"/>
      <c r="D10" s="55" t="s">
        <v>99</v>
      </c>
      <c r="E10" s="159"/>
      <c r="F10" s="164"/>
      <c r="G10" s="125" t="e">
        <f t="shared" si="0"/>
        <v>#N/A</v>
      </c>
      <c r="H10" s="276"/>
      <c r="I10" s="248"/>
      <c r="J10" s="265"/>
    </row>
    <row r="11" spans="1:10" ht="51">
      <c r="A11" s="219"/>
      <c r="B11" s="231"/>
      <c r="C11" s="213"/>
      <c r="D11" s="55" t="s">
        <v>100</v>
      </c>
      <c r="E11" s="162"/>
      <c r="F11" s="163"/>
      <c r="G11" s="125" t="e">
        <f t="shared" si="0"/>
        <v>#N/A</v>
      </c>
      <c r="H11" s="276"/>
      <c r="I11" s="248"/>
      <c r="J11" s="265"/>
    </row>
    <row r="12" spans="1:10" ht="26.25" thickBot="1">
      <c r="A12" s="219"/>
      <c r="B12" s="232"/>
      <c r="C12" s="214"/>
      <c r="D12" s="161" t="s">
        <v>102</v>
      </c>
      <c r="E12" s="116"/>
      <c r="F12" s="149"/>
      <c r="G12" s="125" t="e">
        <f t="shared" si="0"/>
        <v>#N/A</v>
      </c>
      <c r="H12" s="277"/>
      <c r="I12" s="248"/>
      <c r="J12" s="265"/>
    </row>
    <row r="13" spans="1:10" ht="38.25">
      <c r="A13" s="219"/>
      <c r="B13" s="230">
        <v>35</v>
      </c>
      <c r="C13" s="202" t="s">
        <v>14</v>
      </c>
      <c r="D13" s="41" t="s">
        <v>93</v>
      </c>
      <c r="E13" s="165"/>
      <c r="F13" s="166"/>
      <c r="G13" s="125" t="e">
        <f t="shared" si="0"/>
        <v>#N/A</v>
      </c>
      <c r="H13" s="239" t="e">
        <f>AVERAGE(G13:G19)</f>
        <v>#N/A</v>
      </c>
      <c r="I13" s="248"/>
      <c r="J13" s="265"/>
    </row>
    <row r="14" spans="1:10" ht="25.5">
      <c r="A14" s="219"/>
      <c r="B14" s="231"/>
      <c r="C14" s="200"/>
      <c r="D14" s="167" t="s">
        <v>103</v>
      </c>
      <c r="E14" s="162"/>
      <c r="F14" s="168"/>
      <c r="G14" s="125" t="e">
        <f t="shared" si="0"/>
        <v>#N/A</v>
      </c>
      <c r="H14" s="240"/>
      <c r="I14" s="248"/>
      <c r="J14" s="265"/>
    </row>
    <row r="15" spans="1:10" ht="38.25">
      <c r="A15" s="219"/>
      <c r="B15" s="231"/>
      <c r="C15" s="200"/>
      <c r="D15" s="37" t="s">
        <v>104</v>
      </c>
      <c r="E15" s="159"/>
      <c r="F15" s="169"/>
      <c r="G15" s="125" t="e">
        <f t="shared" si="0"/>
        <v>#N/A</v>
      </c>
      <c r="H15" s="240"/>
      <c r="I15" s="248"/>
      <c r="J15" s="265"/>
    </row>
    <row r="16" spans="1:10" ht="51">
      <c r="A16" s="219"/>
      <c r="B16" s="231"/>
      <c r="C16" s="200"/>
      <c r="D16" s="37" t="s">
        <v>73</v>
      </c>
      <c r="E16" s="159"/>
      <c r="F16" s="169"/>
      <c r="G16" s="125" t="e">
        <f t="shared" si="0"/>
        <v>#N/A</v>
      </c>
      <c r="H16" s="240"/>
      <c r="I16" s="248"/>
      <c r="J16" s="265"/>
    </row>
    <row r="17" spans="1:10" ht="63.75">
      <c r="A17" s="219"/>
      <c r="B17" s="231"/>
      <c r="C17" s="200"/>
      <c r="D17" s="37" t="s">
        <v>74</v>
      </c>
      <c r="E17" s="159"/>
      <c r="F17" s="169"/>
      <c r="G17" s="125" t="e">
        <f t="shared" si="0"/>
        <v>#N/A</v>
      </c>
      <c r="H17" s="240"/>
      <c r="I17" s="248"/>
      <c r="J17" s="265"/>
    </row>
    <row r="18" spans="1:10" ht="51">
      <c r="A18" s="219"/>
      <c r="B18" s="231"/>
      <c r="C18" s="200"/>
      <c r="D18" s="167" t="s">
        <v>75</v>
      </c>
      <c r="E18" s="162"/>
      <c r="F18" s="168"/>
      <c r="G18" s="125" t="e">
        <f t="shared" si="0"/>
        <v>#N/A</v>
      </c>
      <c r="H18" s="240"/>
      <c r="I18" s="248"/>
      <c r="J18" s="265"/>
    </row>
    <row r="19" spans="1:10" ht="51.75" thickBot="1">
      <c r="A19" s="219"/>
      <c r="B19" s="232"/>
      <c r="C19" s="201"/>
      <c r="D19" s="34" t="s">
        <v>157</v>
      </c>
      <c r="E19" s="116"/>
      <c r="F19" s="150"/>
      <c r="G19" s="125" t="e">
        <f t="shared" si="0"/>
        <v>#N/A</v>
      </c>
      <c r="H19" s="241"/>
      <c r="I19" s="248"/>
      <c r="J19" s="265"/>
    </row>
    <row r="20" spans="1:10" ht="63.75">
      <c r="A20" s="219"/>
      <c r="B20" s="231">
        <v>35</v>
      </c>
      <c r="C20" s="215" t="s">
        <v>70</v>
      </c>
      <c r="D20" s="175" t="s">
        <v>158</v>
      </c>
      <c r="E20" s="162"/>
      <c r="F20" s="176"/>
      <c r="G20" s="125" t="e">
        <f t="shared" si="0"/>
        <v>#N/A</v>
      </c>
      <c r="H20" s="239" t="e">
        <f>AVERAGE(G20:G21)</f>
        <v>#N/A</v>
      </c>
      <c r="I20" s="248"/>
      <c r="J20" s="265"/>
    </row>
    <row r="21" spans="1:10" ht="64.5" thickBot="1">
      <c r="A21" s="220"/>
      <c r="B21" s="232"/>
      <c r="C21" s="214"/>
      <c r="D21" s="161" t="s">
        <v>105</v>
      </c>
      <c r="E21" s="116"/>
      <c r="F21" s="151"/>
      <c r="G21" s="142" t="e">
        <f t="shared" si="0"/>
        <v>#N/A</v>
      </c>
      <c r="H21" s="242"/>
      <c r="I21" s="249"/>
      <c r="J21" s="265"/>
    </row>
    <row r="22" spans="1:10" s="7" customFormat="1" ht="51" customHeight="1" thickBot="1">
      <c r="A22" s="233" t="s">
        <v>44</v>
      </c>
      <c r="B22" s="234"/>
      <c r="C22" s="234"/>
      <c r="D22" s="234"/>
      <c r="E22" s="234"/>
      <c r="F22" s="234"/>
      <c r="G22" s="234"/>
      <c r="H22" s="234"/>
      <c r="I22" s="235"/>
      <c r="J22" s="265"/>
    </row>
    <row r="23" spans="1:10" ht="89.25">
      <c r="A23" s="221">
        <v>15</v>
      </c>
      <c r="B23" s="230">
        <v>30</v>
      </c>
      <c r="C23" s="202" t="s">
        <v>15</v>
      </c>
      <c r="D23" s="58" t="s">
        <v>106</v>
      </c>
      <c r="E23" s="171"/>
      <c r="F23" s="170"/>
      <c r="G23" s="144" t="e">
        <f aca="true" t="shared" si="1" ref="G23:G44">VLOOKUP(E23,Recherche1,2,FALSE)</f>
        <v>#N/A</v>
      </c>
      <c r="H23" s="273" t="e">
        <f>AVERAGE(G23:G29)</f>
        <v>#N/A</v>
      </c>
      <c r="I23" s="271" t="e">
        <f>((H23*B23)+(H30*B30)+(H37*B37)+(H41*B41))/100</f>
        <v>#N/A</v>
      </c>
      <c r="J23" s="266"/>
    </row>
    <row r="24" spans="1:10" ht="38.25">
      <c r="A24" s="222"/>
      <c r="B24" s="231"/>
      <c r="C24" s="200"/>
      <c r="D24" s="35" t="s">
        <v>0</v>
      </c>
      <c r="E24" s="159"/>
      <c r="F24" s="160"/>
      <c r="G24" s="125" t="e">
        <f t="shared" si="1"/>
        <v>#N/A</v>
      </c>
      <c r="H24" s="274"/>
      <c r="I24" s="272"/>
      <c r="J24" s="267"/>
    </row>
    <row r="25" spans="1:10" ht="38.25">
      <c r="A25" s="222"/>
      <c r="B25" s="231"/>
      <c r="C25" s="200"/>
      <c r="D25" s="57" t="s">
        <v>107</v>
      </c>
      <c r="E25" s="172"/>
      <c r="F25" s="173"/>
      <c r="G25" s="125" t="e">
        <f t="shared" si="1"/>
        <v>#N/A</v>
      </c>
      <c r="H25" s="239"/>
      <c r="I25" s="247"/>
      <c r="J25" s="268"/>
    </row>
    <row r="26" spans="1:10" ht="63.75">
      <c r="A26" s="222"/>
      <c r="B26" s="231"/>
      <c r="C26" s="200"/>
      <c r="D26" s="57" t="s">
        <v>108</v>
      </c>
      <c r="E26" s="172"/>
      <c r="F26" s="173"/>
      <c r="G26" s="125" t="e">
        <f t="shared" si="1"/>
        <v>#N/A</v>
      </c>
      <c r="H26" s="240"/>
      <c r="I26" s="244"/>
      <c r="J26" s="265"/>
    </row>
    <row r="27" spans="1:10" ht="51">
      <c r="A27" s="222"/>
      <c r="B27" s="231"/>
      <c r="C27" s="200"/>
      <c r="D27" s="38" t="s">
        <v>85</v>
      </c>
      <c r="E27" s="172"/>
      <c r="F27" s="173"/>
      <c r="G27" s="125" t="e">
        <f t="shared" si="1"/>
        <v>#N/A</v>
      </c>
      <c r="H27" s="240"/>
      <c r="I27" s="244"/>
      <c r="J27" s="265"/>
    </row>
    <row r="28" spans="1:10" ht="25.5">
      <c r="A28" s="222"/>
      <c r="B28" s="231"/>
      <c r="C28" s="200"/>
      <c r="D28" s="57" t="s">
        <v>109</v>
      </c>
      <c r="E28" s="172"/>
      <c r="F28" s="173"/>
      <c r="G28" s="125" t="e">
        <f t="shared" si="1"/>
        <v>#N/A</v>
      </c>
      <c r="H28" s="240"/>
      <c r="I28" s="244"/>
      <c r="J28" s="265"/>
    </row>
    <row r="29" spans="1:10" ht="51.75" thickBot="1">
      <c r="A29" s="222"/>
      <c r="B29" s="232"/>
      <c r="C29" s="201"/>
      <c r="D29" s="174" t="s">
        <v>110</v>
      </c>
      <c r="E29" s="117"/>
      <c r="F29" s="150"/>
      <c r="G29" s="125" t="e">
        <f t="shared" si="1"/>
        <v>#N/A</v>
      </c>
      <c r="H29" s="241"/>
      <c r="I29" s="244"/>
      <c r="J29" s="265"/>
    </row>
    <row r="30" spans="1:10" ht="51">
      <c r="A30" s="222"/>
      <c r="B30" s="230">
        <v>30</v>
      </c>
      <c r="C30" s="199" t="s">
        <v>17</v>
      </c>
      <c r="D30" s="177" t="s">
        <v>111</v>
      </c>
      <c r="E30" s="171"/>
      <c r="F30" s="170"/>
      <c r="G30" s="125" t="e">
        <f t="shared" si="1"/>
        <v>#N/A</v>
      </c>
      <c r="H30" s="239" t="e">
        <f>AVERAGE(G30:G36)</f>
        <v>#N/A</v>
      </c>
      <c r="I30" s="248"/>
      <c r="J30" s="265"/>
    </row>
    <row r="31" spans="1:10" ht="51">
      <c r="A31" s="222"/>
      <c r="B31" s="231"/>
      <c r="C31" s="200"/>
      <c r="D31" s="56" t="s">
        <v>112</v>
      </c>
      <c r="E31" s="172"/>
      <c r="F31" s="173"/>
      <c r="G31" s="125" t="e">
        <f t="shared" si="1"/>
        <v>#N/A</v>
      </c>
      <c r="H31" s="240"/>
      <c r="I31" s="248"/>
      <c r="J31" s="265"/>
    </row>
    <row r="32" spans="1:10" ht="38.25">
      <c r="A32" s="222"/>
      <c r="B32" s="231"/>
      <c r="C32" s="200"/>
      <c r="D32" s="57" t="s">
        <v>113</v>
      </c>
      <c r="E32" s="172"/>
      <c r="F32" s="182"/>
      <c r="G32" s="125" t="e">
        <f t="shared" si="1"/>
        <v>#N/A</v>
      </c>
      <c r="H32" s="240"/>
      <c r="I32" s="248"/>
      <c r="J32" s="265"/>
    </row>
    <row r="33" spans="1:10" ht="38.25">
      <c r="A33" s="222"/>
      <c r="B33" s="231"/>
      <c r="C33" s="200"/>
      <c r="D33" s="57" t="s">
        <v>114</v>
      </c>
      <c r="E33" s="172"/>
      <c r="F33" s="173"/>
      <c r="G33" s="125" t="e">
        <f t="shared" si="1"/>
        <v>#N/A</v>
      </c>
      <c r="H33" s="240"/>
      <c r="I33" s="248"/>
      <c r="J33" s="265"/>
    </row>
    <row r="34" spans="1:10" ht="25.5">
      <c r="A34" s="222"/>
      <c r="B34" s="231"/>
      <c r="C34" s="200"/>
      <c r="D34" s="35" t="s">
        <v>76</v>
      </c>
      <c r="E34" s="172"/>
      <c r="F34" s="173"/>
      <c r="G34" s="125" t="e">
        <f t="shared" si="1"/>
        <v>#N/A</v>
      </c>
      <c r="H34" s="240"/>
      <c r="I34" s="248"/>
      <c r="J34" s="265"/>
    </row>
    <row r="35" spans="1:10" ht="51">
      <c r="A35" s="222"/>
      <c r="B35" s="231"/>
      <c r="C35" s="200"/>
      <c r="D35" s="57" t="s">
        <v>115</v>
      </c>
      <c r="E35" s="172"/>
      <c r="F35" s="173"/>
      <c r="G35" s="125" t="e">
        <f t="shared" si="1"/>
        <v>#N/A</v>
      </c>
      <c r="H35" s="240"/>
      <c r="I35" s="248"/>
      <c r="J35" s="265"/>
    </row>
    <row r="36" spans="1:10" ht="39" thickBot="1">
      <c r="A36" s="222"/>
      <c r="B36" s="232"/>
      <c r="C36" s="201"/>
      <c r="D36" s="174" t="s">
        <v>116</v>
      </c>
      <c r="E36" s="117"/>
      <c r="F36" s="150"/>
      <c r="G36" s="125" t="e">
        <f t="shared" si="1"/>
        <v>#N/A</v>
      </c>
      <c r="H36" s="241"/>
      <c r="I36" s="248"/>
      <c r="J36" s="265"/>
    </row>
    <row r="37" spans="1:10" ht="51">
      <c r="A37" s="222"/>
      <c r="B37" s="230">
        <v>30</v>
      </c>
      <c r="C37" s="224" t="s">
        <v>16</v>
      </c>
      <c r="D37" s="58" t="s">
        <v>86</v>
      </c>
      <c r="E37" s="171"/>
      <c r="F37" s="183"/>
      <c r="G37" s="125" t="e">
        <f t="shared" si="1"/>
        <v>#N/A</v>
      </c>
      <c r="H37" s="239" t="e">
        <f>AVERAGE(G37:G40)</f>
        <v>#N/A</v>
      </c>
      <c r="I37" s="248"/>
      <c r="J37" s="265"/>
    </row>
    <row r="38" spans="1:10" ht="76.5">
      <c r="A38" s="222"/>
      <c r="B38" s="231"/>
      <c r="C38" s="225"/>
      <c r="D38" s="57" t="s">
        <v>117</v>
      </c>
      <c r="E38" s="172"/>
      <c r="F38" s="182"/>
      <c r="G38" s="125" t="e">
        <f t="shared" si="1"/>
        <v>#N/A</v>
      </c>
      <c r="H38" s="240"/>
      <c r="I38" s="248"/>
      <c r="J38" s="265"/>
    </row>
    <row r="39" spans="1:10" ht="38.25">
      <c r="A39" s="222"/>
      <c r="B39" s="231"/>
      <c r="C39" s="225"/>
      <c r="D39" s="35" t="s">
        <v>159</v>
      </c>
      <c r="E39" s="172"/>
      <c r="F39" s="173"/>
      <c r="G39" s="125" t="e">
        <f t="shared" si="1"/>
        <v>#N/A</v>
      </c>
      <c r="H39" s="240"/>
      <c r="I39" s="248"/>
      <c r="J39" s="265"/>
    </row>
    <row r="40" spans="1:10" ht="51.75" thickBot="1">
      <c r="A40" s="222"/>
      <c r="B40" s="232"/>
      <c r="C40" s="226"/>
      <c r="D40" s="184" t="s">
        <v>160</v>
      </c>
      <c r="E40" s="117"/>
      <c r="F40" s="150"/>
      <c r="G40" s="125" t="e">
        <f t="shared" si="1"/>
        <v>#N/A</v>
      </c>
      <c r="H40" s="241"/>
      <c r="I40" s="248"/>
      <c r="J40" s="265"/>
    </row>
    <row r="41" spans="1:10" ht="63.75">
      <c r="A41" s="222"/>
      <c r="B41" s="231">
        <v>10</v>
      </c>
      <c r="C41" s="216" t="s">
        <v>18</v>
      </c>
      <c r="D41" s="58" t="s">
        <v>118</v>
      </c>
      <c r="E41" s="171"/>
      <c r="F41" s="170"/>
      <c r="G41" s="125" t="e">
        <f t="shared" si="1"/>
        <v>#N/A</v>
      </c>
      <c r="H41" s="239" t="e">
        <f>AVERAGE(G41:G44)</f>
        <v>#N/A</v>
      </c>
      <c r="I41" s="248"/>
      <c r="J41" s="265"/>
    </row>
    <row r="42" spans="1:10" ht="25.5">
      <c r="A42" s="222"/>
      <c r="B42" s="231"/>
      <c r="C42" s="216"/>
      <c r="D42" s="66" t="s">
        <v>42</v>
      </c>
      <c r="E42" s="172"/>
      <c r="F42" s="173"/>
      <c r="G42" s="125" t="e">
        <f t="shared" si="1"/>
        <v>#N/A</v>
      </c>
      <c r="H42" s="240"/>
      <c r="I42" s="248"/>
      <c r="J42" s="265"/>
    </row>
    <row r="43" spans="1:10" ht="25.5">
      <c r="A43" s="222"/>
      <c r="B43" s="231"/>
      <c r="C43" s="216"/>
      <c r="D43" s="36" t="s">
        <v>43</v>
      </c>
      <c r="E43" s="172"/>
      <c r="F43" s="173"/>
      <c r="G43" s="125" t="e">
        <f t="shared" si="1"/>
        <v>#N/A</v>
      </c>
      <c r="H43" s="240"/>
      <c r="I43" s="248"/>
      <c r="J43" s="265"/>
    </row>
    <row r="44" spans="1:10" ht="26.25" thickBot="1">
      <c r="A44" s="223"/>
      <c r="B44" s="232"/>
      <c r="C44" s="217"/>
      <c r="D44" s="185" t="s">
        <v>119</v>
      </c>
      <c r="E44" s="117"/>
      <c r="F44" s="150"/>
      <c r="G44" s="142" t="e">
        <f t="shared" si="1"/>
        <v>#N/A</v>
      </c>
      <c r="H44" s="242"/>
      <c r="I44" s="249"/>
      <c r="J44" s="265"/>
    </row>
    <row r="45" spans="1:10" ht="51" customHeight="1" thickBot="1">
      <c r="A45" s="233" t="s">
        <v>46</v>
      </c>
      <c r="B45" s="234"/>
      <c r="C45" s="234"/>
      <c r="D45" s="234"/>
      <c r="E45" s="234"/>
      <c r="F45" s="234"/>
      <c r="G45" s="234"/>
      <c r="H45" s="234"/>
      <c r="I45" s="235"/>
      <c r="J45" s="265"/>
    </row>
    <row r="46" spans="1:10" ht="64.5" thickBot="1">
      <c r="A46" s="218">
        <v>10</v>
      </c>
      <c r="B46" s="178">
        <v>50</v>
      </c>
      <c r="C46" s="71" t="s">
        <v>97</v>
      </c>
      <c r="D46" s="65" t="s">
        <v>120</v>
      </c>
      <c r="E46" s="118"/>
      <c r="F46" s="152"/>
      <c r="G46" s="144" t="e">
        <f aca="true" t="shared" si="2" ref="G46:G53">VLOOKUP(E46,Recherche1,2,FALSE)</f>
        <v>#N/A</v>
      </c>
      <c r="H46" s="146" t="e">
        <f>G46</f>
        <v>#N/A</v>
      </c>
      <c r="I46" s="250" t="e">
        <f>((H46*B46)+(H47*B47)+(H52*B52))/100</f>
        <v>#N/A</v>
      </c>
      <c r="J46" s="265"/>
    </row>
    <row r="47" spans="1:10" ht="63.75" outlineLevel="1">
      <c r="A47" s="219"/>
      <c r="B47" s="230">
        <v>20</v>
      </c>
      <c r="C47" s="202" t="s">
        <v>19</v>
      </c>
      <c r="D47" s="53" t="s">
        <v>121</v>
      </c>
      <c r="E47" s="171"/>
      <c r="F47" s="183"/>
      <c r="G47" s="125" t="e">
        <f t="shared" si="2"/>
        <v>#N/A</v>
      </c>
      <c r="H47" s="239" t="e">
        <f>AVERAGE(G47:G51)</f>
        <v>#N/A</v>
      </c>
      <c r="I47" s="248"/>
      <c r="J47" s="265"/>
    </row>
    <row r="48" spans="1:10" ht="63.75">
      <c r="A48" s="219"/>
      <c r="B48" s="231"/>
      <c r="C48" s="216"/>
      <c r="D48" s="59" t="s">
        <v>87</v>
      </c>
      <c r="E48" s="172"/>
      <c r="F48" s="182"/>
      <c r="G48" s="125" t="e">
        <f t="shared" si="2"/>
        <v>#N/A</v>
      </c>
      <c r="H48" s="240"/>
      <c r="I48" s="248"/>
      <c r="J48" s="265"/>
    </row>
    <row r="49" spans="1:10" ht="76.5">
      <c r="A49" s="219"/>
      <c r="B49" s="231"/>
      <c r="C49" s="216"/>
      <c r="D49" s="55" t="s">
        <v>77</v>
      </c>
      <c r="E49" s="172"/>
      <c r="F49" s="182"/>
      <c r="G49" s="125" t="e">
        <f t="shared" si="2"/>
        <v>#N/A</v>
      </c>
      <c r="H49" s="240"/>
      <c r="I49" s="248"/>
      <c r="J49" s="265"/>
    </row>
    <row r="50" spans="1:10" ht="51">
      <c r="A50" s="219"/>
      <c r="B50" s="231"/>
      <c r="C50" s="216"/>
      <c r="D50" s="64" t="s">
        <v>88</v>
      </c>
      <c r="E50" s="172"/>
      <c r="F50" s="182"/>
      <c r="G50" s="125" t="e">
        <f t="shared" si="2"/>
        <v>#N/A</v>
      </c>
      <c r="H50" s="240"/>
      <c r="I50" s="248"/>
      <c r="J50" s="265"/>
    </row>
    <row r="51" spans="1:10" ht="64.5" thickBot="1">
      <c r="A51" s="219"/>
      <c r="B51" s="232"/>
      <c r="C51" s="217"/>
      <c r="D51" s="70" t="s">
        <v>161</v>
      </c>
      <c r="E51" s="117"/>
      <c r="F51" s="153"/>
      <c r="G51" s="125" t="e">
        <f t="shared" si="2"/>
        <v>#N/A</v>
      </c>
      <c r="H51" s="241"/>
      <c r="I51" s="248"/>
      <c r="J51" s="265"/>
    </row>
    <row r="52" spans="1:10" ht="63.75">
      <c r="A52" s="219"/>
      <c r="B52" s="231">
        <v>30</v>
      </c>
      <c r="C52" s="216" t="s">
        <v>20</v>
      </c>
      <c r="D52" s="53" t="s">
        <v>89</v>
      </c>
      <c r="E52" s="171"/>
      <c r="F52" s="183"/>
      <c r="G52" s="125" t="e">
        <f t="shared" si="2"/>
        <v>#N/A</v>
      </c>
      <c r="H52" s="239" t="e">
        <f>AVERAGE(G52:G53)</f>
        <v>#N/A</v>
      </c>
      <c r="I52" s="248"/>
      <c r="J52" s="266"/>
    </row>
    <row r="53" spans="1:10" ht="26.25" thickBot="1">
      <c r="A53" s="220"/>
      <c r="B53" s="232"/>
      <c r="C53" s="217"/>
      <c r="D53" s="161" t="s">
        <v>122</v>
      </c>
      <c r="E53" s="117"/>
      <c r="F53" s="153"/>
      <c r="G53" s="142" t="e">
        <f t="shared" si="2"/>
        <v>#N/A</v>
      </c>
      <c r="H53" s="242"/>
      <c r="I53" s="249"/>
      <c r="J53" s="269"/>
    </row>
    <row r="54" spans="1:10" ht="54" customHeight="1" thickBot="1">
      <c r="A54" s="233" t="s">
        <v>94</v>
      </c>
      <c r="B54" s="234"/>
      <c r="C54" s="234"/>
      <c r="D54" s="234"/>
      <c r="E54" s="234"/>
      <c r="F54" s="234"/>
      <c r="G54" s="234"/>
      <c r="H54" s="234"/>
      <c r="I54" s="235"/>
      <c r="J54" s="269"/>
    </row>
    <row r="55" spans="1:10" ht="38.25">
      <c r="A55" s="218">
        <v>30</v>
      </c>
      <c r="B55" s="230">
        <f>A46</f>
        <v>10</v>
      </c>
      <c r="C55" s="227" t="s">
        <v>4</v>
      </c>
      <c r="D55" s="32" t="s">
        <v>162</v>
      </c>
      <c r="E55" s="171"/>
      <c r="F55" s="183"/>
      <c r="G55" s="144" t="e">
        <f aca="true" t="shared" si="3" ref="G55:G85">VLOOKUP(E55,Recherche1,2,FALSE)</f>
        <v>#N/A</v>
      </c>
      <c r="H55" s="236" t="e">
        <f>AVERAGE(G55:G61)</f>
        <v>#N/A</v>
      </c>
      <c r="I55" s="250" t="e">
        <f>((H55*B55)+(H62*B62)+(H67*B67)+(H75*B75)+(H81*B81))/100</f>
        <v>#N/A</v>
      </c>
      <c r="J55" s="268"/>
    </row>
    <row r="56" spans="1:10" ht="89.25">
      <c r="A56" s="219"/>
      <c r="B56" s="231"/>
      <c r="C56" s="228"/>
      <c r="D56" s="33" t="s">
        <v>163</v>
      </c>
      <c r="E56" s="172"/>
      <c r="F56" s="182"/>
      <c r="G56" s="125" t="e">
        <f t="shared" si="3"/>
        <v>#N/A</v>
      </c>
      <c r="H56" s="237"/>
      <c r="I56" s="248"/>
      <c r="J56" s="265"/>
    </row>
    <row r="57" spans="1:10" ht="76.5">
      <c r="A57" s="219"/>
      <c r="B57" s="231"/>
      <c r="C57" s="228"/>
      <c r="D57" s="33" t="s">
        <v>164</v>
      </c>
      <c r="E57" s="172"/>
      <c r="F57" s="182"/>
      <c r="G57" s="125" t="e">
        <f t="shared" si="3"/>
        <v>#N/A</v>
      </c>
      <c r="H57" s="237"/>
      <c r="I57" s="248"/>
      <c r="J57" s="265"/>
    </row>
    <row r="58" spans="1:10" ht="51">
      <c r="A58" s="219"/>
      <c r="B58" s="231"/>
      <c r="C58" s="228"/>
      <c r="D58" s="59" t="s">
        <v>123</v>
      </c>
      <c r="E58" s="172"/>
      <c r="F58" s="182"/>
      <c r="G58" s="125" t="e">
        <f t="shared" si="3"/>
        <v>#N/A</v>
      </c>
      <c r="H58" s="237"/>
      <c r="I58" s="248"/>
      <c r="J58" s="265"/>
    </row>
    <row r="59" spans="1:10" ht="76.5">
      <c r="A59" s="219"/>
      <c r="B59" s="231"/>
      <c r="C59" s="228"/>
      <c r="D59" s="59" t="s">
        <v>124</v>
      </c>
      <c r="E59" s="172"/>
      <c r="F59" s="182"/>
      <c r="G59" s="125" t="e">
        <f t="shared" si="3"/>
        <v>#N/A</v>
      </c>
      <c r="H59" s="237"/>
      <c r="I59" s="248"/>
      <c r="J59" s="265"/>
    </row>
    <row r="60" spans="1:10" ht="89.25">
      <c r="A60" s="219"/>
      <c r="B60" s="231"/>
      <c r="C60" s="228"/>
      <c r="D60" s="59" t="s">
        <v>125</v>
      </c>
      <c r="E60" s="172"/>
      <c r="F60" s="182"/>
      <c r="G60" s="125" t="e">
        <f t="shared" si="3"/>
        <v>#N/A</v>
      </c>
      <c r="H60" s="237"/>
      <c r="I60" s="248"/>
      <c r="J60" s="265"/>
    </row>
    <row r="61" spans="1:10" ht="51.75" thickBot="1">
      <c r="A61" s="219"/>
      <c r="B61" s="232"/>
      <c r="C61" s="229"/>
      <c r="D61" s="161" t="s">
        <v>126</v>
      </c>
      <c r="E61" s="117"/>
      <c r="F61" s="153"/>
      <c r="G61" s="125" t="e">
        <f t="shared" si="3"/>
        <v>#N/A</v>
      </c>
      <c r="H61" s="238"/>
      <c r="I61" s="248"/>
      <c r="J61" s="265"/>
    </row>
    <row r="62" spans="1:10" ht="76.5">
      <c r="A62" s="219"/>
      <c r="B62" s="230">
        <v>25</v>
      </c>
      <c r="C62" s="227" t="s">
        <v>5</v>
      </c>
      <c r="D62" s="186" t="s">
        <v>127</v>
      </c>
      <c r="E62" s="171"/>
      <c r="F62" s="183"/>
      <c r="G62" s="125" t="e">
        <f t="shared" si="3"/>
        <v>#N/A</v>
      </c>
      <c r="H62" s="239" t="e">
        <f>AVERAGE(G62:G66)</f>
        <v>#N/A</v>
      </c>
      <c r="I62" s="248"/>
      <c r="J62" s="265"/>
    </row>
    <row r="63" spans="1:10" ht="63.75">
      <c r="A63" s="219"/>
      <c r="B63" s="231"/>
      <c r="C63" s="228"/>
      <c r="D63" s="59" t="s">
        <v>128</v>
      </c>
      <c r="E63" s="172"/>
      <c r="F63" s="182"/>
      <c r="G63" s="125" t="e">
        <f t="shared" si="3"/>
        <v>#N/A</v>
      </c>
      <c r="H63" s="240"/>
      <c r="I63" s="248"/>
      <c r="J63" s="265"/>
    </row>
    <row r="64" spans="1:10" ht="51">
      <c r="A64" s="219"/>
      <c r="B64" s="231"/>
      <c r="C64" s="228"/>
      <c r="D64" s="33" t="s">
        <v>165</v>
      </c>
      <c r="E64" s="172"/>
      <c r="F64" s="182"/>
      <c r="G64" s="125" t="e">
        <f t="shared" si="3"/>
        <v>#N/A</v>
      </c>
      <c r="H64" s="240"/>
      <c r="I64" s="248"/>
      <c r="J64" s="265"/>
    </row>
    <row r="65" spans="1:10" ht="76.5">
      <c r="A65" s="219"/>
      <c r="B65" s="231"/>
      <c r="C65" s="228"/>
      <c r="D65" s="59" t="s">
        <v>129</v>
      </c>
      <c r="E65" s="172"/>
      <c r="F65" s="182"/>
      <c r="G65" s="125" t="e">
        <f t="shared" si="3"/>
        <v>#N/A</v>
      </c>
      <c r="H65" s="240"/>
      <c r="I65" s="248"/>
      <c r="J65" s="265"/>
    </row>
    <row r="66" spans="1:10" ht="64.5" thickBot="1">
      <c r="A66" s="219"/>
      <c r="B66" s="232"/>
      <c r="C66" s="229"/>
      <c r="D66" s="180" t="s">
        <v>130</v>
      </c>
      <c r="E66" s="117"/>
      <c r="F66" s="153"/>
      <c r="G66" s="125" t="e">
        <f t="shared" si="3"/>
        <v>#N/A</v>
      </c>
      <c r="H66" s="241"/>
      <c r="I66" s="248"/>
      <c r="J66" s="265"/>
    </row>
    <row r="67" spans="1:10" ht="51">
      <c r="A67" s="219"/>
      <c r="B67" s="230">
        <v>15</v>
      </c>
      <c r="C67" s="227" t="s">
        <v>40</v>
      </c>
      <c r="D67" s="53" t="s">
        <v>131</v>
      </c>
      <c r="E67" s="171"/>
      <c r="F67" s="183"/>
      <c r="G67" s="125" t="e">
        <f t="shared" si="3"/>
        <v>#N/A</v>
      </c>
      <c r="H67" s="239" t="e">
        <f>AVERAGE(G67:G74)</f>
        <v>#N/A</v>
      </c>
      <c r="I67" s="248"/>
      <c r="J67" s="265"/>
    </row>
    <row r="68" spans="1:10" ht="51">
      <c r="A68" s="219"/>
      <c r="B68" s="231"/>
      <c r="C68" s="228"/>
      <c r="D68" s="55" t="s">
        <v>132</v>
      </c>
      <c r="E68" s="172"/>
      <c r="F68" s="182"/>
      <c r="G68" s="125" t="e">
        <f t="shared" si="3"/>
        <v>#N/A</v>
      </c>
      <c r="H68" s="240"/>
      <c r="I68" s="248"/>
      <c r="J68" s="265"/>
    </row>
    <row r="69" spans="1:10" ht="25.5">
      <c r="A69" s="219"/>
      <c r="B69" s="231"/>
      <c r="C69" s="228"/>
      <c r="D69" s="54" t="s">
        <v>23</v>
      </c>
      <c r="E69" s="172"/>
      <c r="F69" s="182"/>
      <c r="G69" s="125" t="e">
        <f t="shared" si="3"/>
        <v>#N/A</v>
      </c>
      <c r="H69" s="240"/>
      <c r="I69" s="248"/>
      <c r="J69" s="265"/>
    </row>
    <row r="70" spans="1:10" ht="38.25">
      <c r="A70" s="219"/>
      <c r="B70" s="231"/>
      <c r="C70" s="228"/>
      <c r="D70" s="54" t="s">
        <v>166</v>
      </c>
      <c r="E70" s="172"/>
      <c r="F70" s="182"/>
      <c r="G70" s="125" t="e">
        <f t="shared" si="3"/>
        <v>#N/A</v>
      </c>
      <c r="H70" s="240"/>
      <c r="I70" s="248"/>
      <c r="J70" s="265"/>
    </row>
    <row r="71" spans="1:10" ht="51">
      <c r="A71" s="219"/>
      <c r="B71" s="231"/>
      <c r="C71" s="228"/>
      <c r="D71" s="55" t="s">
        <v>133</v>
      </c>
      <c r="E71" s="172"/>
      <c r="F71" s="182"/>
      <c r="G71" s="125" t="e">
        <f t="shared" si="3"/>
        <v>#N/A</v>
      </c>
      <c r="H71" s="240"/>
      <c r="I71" s="248"/>
      <c r="J71" s="265"/>
    </row>
    <row r="72" spans="1:10" ht="51">
      <c r="A72" s="219"/>
      <c r="B72" s="231"/>
      <c r="C72" s="228"/>
      <c r="D72" s="37" t="s">
        <v>78</v>
      </c>
      <c r="E72" s="172"/>
      <c r="F72" s="182"/>
      <c r="G72" s="125" t="e">
        <f t="shared" si="3"/>
        <v>#N/A</v>
      </c>
      <c r="H72" s="240"/>
      <c r="I72" s="248"/>
      <c r="J72" s="265"/>
    </row>
    <row r="73" spans="1:10" ht="38.25">
      <c r="A73" s="219"/>
      <c r="B73" s="231"/>
      <c r="C73" s="228"/>
      <c r="D73" s="55" t="s">
        <v>79</v>
      </c>
      <c r="E73" s="172"/>
      <c r="F73" s="182"/>
      <c r="G73" s="125" t="e">
        <f t="shared" si="3"/>
        <v>#N/A</v>
      </c>
      <c r="H73" s="240"/>
      <c r="I73" s="248"/>
      <c r="J73" s="265"/>
    </row>
    <row r="74" spans="1:10" ht="51.75" thickBot="1">
      <c r="A74" s="219"/>
      <c r="B74" s="232"/>
      <c r="C74" s="229"/>
      <c r="D74" s="187" t="s">
        <v>167</v>
      </c>
      <c r="E74" s="117"/>
      <c r="F74" s="153"/>
      <c r="G74" s="125" t="e">
        <f t="shared" si="3"/>
        <v>#N/A</v>
      </c>
      <c r="H74" s="241"/>
      <c r="I74" s="248"/>
      <c r="J74" s="265"/>
    </row>
    <row r="75" spans="1:10" ht="51">
      <c r="A75" s="219"/>
      <c r="B75" s="230">
        <v>25</v>
      </c>
      <c r="C75" s="199" t="s">
        <v>6</v>
      </c>
      <c r="D75" s="67" t="s">
        <v>168</v>
      </c>
      <c r="E75" s="171"/>
      <c r="F75" s="183"/>
      <c r="G75" s="125" t="e">
        <f t="shared" si="3"/>
        <v>#N/A</v>
      </c>
      <c r="H75" s="251" t="e">
        <f>AVERAGE(G75:G80)</f>
        <v>#N/A</v>
      </c>
      <c r="I75" s="248"/>
      <c r="J75" s="265"/>
    </row>
    <row r="76" spans="1:10" ht="76.5">
      <c r="A76" s="219"/>
      <c r="B76" s="231"/>
      <c r="C76" s="200"/>
      <c r="D76" s="54" t="s">
        <v>134</v>
      </c>
      <c r="E76" s="172"/>
      <c r="F76" s="182"/>
      <c r="G76" s="125" t="e">
        <f t="shared" si="3"/>
        <v>#N/A</v>
      </c>
      <c r="H76" s="252"/>
      <c r="I76" s="248"/>
      <c r="J76" s="265"/>
    </row>
    <row r="77" spans="1:10" ht="38.25">
      <c r="A77" s="219"/>
      <c r="B77" s="231"/>
      <c r="C77" s="200"/>
      <c r="D77" s="54" t="s">
        <v>1</v>
      </c>
      <c r="E77" s="172"/>
      <c r="F77" s="182"/>
      <c r="G77" s="125" t="e">
        <f t="shared" si="3"/>
        <v>#N/A</v>
      </c>
      <c r="H77" s="252"/>
      <c r="I77" s="248"/>
      <c r="J77" s="265"/>
    </row>
    <row r="78" spans="1:10" ht="51">
      <c r="A78" s="219"/>
      <c r="B78" s="231"/>
      <c r="C78" s="200"/>
      <c r="D78" s="54" t="s">
        <v>96</v>
      </c>
      <c r="E78" s="172"/>
      <c r="F78" s="182"/>
      <c r="G78" s="125" t="e">
        <f t="shared" si="3"/>
        <v>#N/A</v>
      </c>
      <c r="H78" s="252"/>
      <c r="I78" s="248"/>
      <c r="J78" s="265"/>
    </row>
    <row r="79" spans="1:10" ht="38.25">
      <c r="A79" s="219"/>
      <c r="B79" s="231"/>
      <c r="C79" s="200"/>
      <c r="D79" s="68" t="s">
        <v>135</v>
      </c>
      <c r="E79" s="172"/>
      <c r="F79" s="182"/>
      <c r="G79" s="125" t="e">
        <f t="shared" si="3"/>
        <v>#N/A</v>
      </c>
      <c r="H79" s="252"/>
      <c r="I79" s="248"/>
      <c r="J79" s="265"/>
    </row>
    <row r="80" spans="1:10" ht="26.25" thickBot="1">
      <c r="A80" s="219"/>
      <c r="B80" s="232"/>
      <c r="C80" s="201"/>
      <c r="D80" s="188" t="s">
        <v>136</v>
      </c>
      <c r="E80" s="117"/>
      <c r="F80" s="153"/>
      <c r="G80" s="125" t="e">
        <f t="shared" si="3"/>
        <v>#N/A</v>
      </c>
      <c r="H80" s="253"/>
      <c r="I80" s="248"/>
      <c r="J80" s="265"/>
    </row>
    <row r="81" spans="1:10" ht="38.25">
      <c r="A81" s="219"/>
      <c r="B81" s="230">
        <v>10</v>
      </c>
      <c r="C81" s="202" t="s">
        <v>10</v>
      </c>
      <c r="D81" s="53" t="s">
        <v>95</v>
      </c>
      <c r="E81" s="171"/>
      <c r="F81" s="189"/>
      <c r="G81" s="125" t="e">
        <f t="shared" si="3"/>
        <v>#N/A</v>
      </c>
      <c r="H81" s="239" t="e">
        <f>AVERAGE(G81:G84)</f>
        <v>#N/A</v>
      </c>
      <c r="I81" s="248"/>
      <c r="J81" s="265"/>
    </row>
    <row r="82" spans="1:10" ht="102">
      <c r="A82" s="219"/>
      <c r="B82" s="231"/>
      <c r="C82" s="216"/>
      <c r="D82" s="55" t="s">
        <v>149</v>
      </c>
      <c r="E82" s="172"/>
      <c r="F82" s="190"/>
      <c r="G82" s="125" t="e">
        <f t="shared" si="3"/>
        <v>#N/A</v>
      </c>
      <c r="H82" s="240"/>
      <c r="I82" s="248"/>
      <c r="J82" s="265"/>
    </row>
    <row r="83" spans="1:10" ht="76.5">
      <c r="A83" s="219"/>
      <c r="B83" s="231"/>
      <c r="C83" s="216"/>
      <c r="D83" s="55" t="s">
        <v>137</v>
      </c>
      <c r="E83" s="172"/>
      <c r="F83" s="182"/>
      <c r="G83" s="125" t="e">
        <f t="shared" si="3"/>
        <v>#N/A</v>
      </c>
      <c r="H83" s="240"/>
      <c r="I83" s="248"/>
      <c r="J83" s="265"/>
    </row>
    <row r="84" spans="1:10" ht="64.5" thickBot="1">
      <c r="A84" s="219"/>
      <c r="B84" s="232"/>
      <c r="C84" s="217"/>
      <c r="D84" s="161" t="s">
        <v>138</v>
      </c>
      <c r="E84" s="117"/>
      <c r="F84" s="153"/>
      <c r="G84" s="125" t="e">
        <f t="shared" si="3"/>
        <v>#N/A</v>
      </c>
      <c r="H84" s="241"/>
      <c r="I84" s="248"/>
      <c r="J84" s="265"/>
    </row>
    <row r="85" spans="1:10" ht="77.25" thickBot="1">
      <c r="A85" s="220"/>
      <c r="B85" s="179" t="s">
        <v>169</v>
      </c>
      <c r="C85" s="108" t="s">
        <v>7</v>
      </c>
      <c r="D85" s="180" t="s">
        <v>98</v>
      </c>
      <c r="E85" s="117"/>
      <c r="F85" s="150"/>
      <c r="G85" s="142" t="e">
        <f t="shared" si="3"/>
        <v>#N/A</v>
      </c>
      <c r="H85" s="145" t="e">
        <f>G85</f>
        <v>#N/A</v>
      </c>
      <c r="I85" s="249"/>
      <c r="J85" s="265"/>
    </row>
    <row r="86" spans="1:10" ht="51" customHeight="1" thickBot="1">
      <c r="A86" s="233" t="s">
        <v>47</v>
      </c>
      <c r="B86" s="234"/>
      <c r="C86" s="234"/>
      <c r="D86" s="234"/>
      <c r="E86" s="234"/>
      <c r="F86" s="234"/>
      <c r="G86" s="234"/>
      <c r="H86" s="234"/>
      <c r="I86" s="235"/>
      <c r="J86" s="265"/>
    </row>
    <row r="87" spans="1:10" ht="25.5">
      <c r="A87" s="218">
        <v>25</v>
      </c>
      <c r="B87" s="230">
        <v>30</v>
      </c>
      <c r="C87" s="202" t="s">
        <v>11</v>
      </c>
      <c r="D87" s="143" t="s">
        <v>80</v>
      </c>
      <c r="E87" s="171"/>
      <c r="F87" s="183"/>
      <c r="G87" s="144" t="e">
        <f aca="true" t="shared" si="4" ref="G87:G110">VLOOKUP(E87,Recherche1,2,FALSE)</f>
        <v>#N/A</v>
      </c>
      <c r="H87" s="254" t="e">
        <f>AVERAGE(G87:G94)</f>
        <v>#N/A</v>
      </c>
      <c r="I87" s="243" t="e">
        <f>((H87*B87)+(H95*B95)+(H100*B100)+(H105*B105))/100</f>
        <v>#N/A</v>
      </c>
      <c r="J87" s="265"/>
    </row>
    <row r="88" spans="1:10" ht="51">
      <c r="A88" s="219"/>
      <c r="B88" s="231"/>
      <c r="C88" s="216"/>
      <c r="D88" s="57" t="s">
        <v>139</v>
      </c>
      <c r="E88" s="172"/>
      <c r="F88" s="182"/>
      <c r="G88" s="125" t="e">
        <f t="shared" si="4"/>
        <v>#N/A</v>
      </c>
      <c r="H88" s="240"/>
      <c r="I88" s="244"/>
      <c r="J88" s="265"/>
    </row>
    <row r="89" spans="1:10" ht="51">
      <c r="A89" s="219"/>
      <c r="B89" s="231"/>
      <c r="C89" s="216"/>
      <c r="D89" s="35" t="s">
        <v>154</v>
      </c>
      <c r="E89" s="172"/>
      <c r="F89" s="182"/>
      <c r="G89" s="125" t="e">
        <f t="shared" si="4"/>
        <v>#N/A</v>
      </c>
      <c r="H89" s="240"/>
      <c r="I89" s="244"/>
      <c r="J89" s="265"/>
    </row>
    <row r="90" spans="1:10" ht="89.25">
      <c r="A90" s="219"/>
      <c r="B90" s="231"/>
      <c r="C90" s="216"/>
      <c r="D90" s="57" t="s">
        <v>140</v>
      </c>
      <c r="E90" s="172"/>
      <c r="F90" s="182"/>
      <c r="G90" s="125" t="e">
        <f t="shared" si="4"/>
        <v>#N/A</v>
      </c>
      <c r="H90" s="240"/>
      <c r="I90" s="244"/>
      <c r="J90" s="265"/>
    </row>
    <row r="91" spans="1:10" ht="76.5">
      <c r="A91" s="219"/>
      <c r="B91" s="231"/>
      <c r="C91" s="216"/>
      <c r="D91" s="57" t="s">
        <v>150</v>
      </c>
      <c r="E91" s="172"/>
      <c r="F91" s="182"/>
      <c r="G91" s="125" t="e">
        <f t="shared" si="4"/>
        <v>#N/A</v>
      </c>
      <c r="H91" s="241"/>
      <c r="I91" s="245"/>
      <c r="J91" s="266"/>
    </row>
    <row r="92" spans="1:10" ht="89.25">
      <c r="A92" s="219"/>
      <c r="B92" s="231"/>
      <c r="C92" s="216"/>
      <c r="D92" s="57" t="s">
        <v>151</v>
      </c>
      <c r="E92" s="159"/>
      <c r="F92" s="182"/>
      <c r="G92" s="125" t="e">
        <f t="shared" si="4"/>
        <v>#N/A</v>
      </c>
      <c r="H92" s="255"/>
      <c r="I92" s="246"/>
      <c r="J92" s="267"/>
    </row>
    <row r="93" spans="1:10" ht="51">
      <c r="A93" s="219"/>
      <c r="B93" s="231"/>
      <c r="C93" s="216"/>
      <c r="D93" s="60" t="s">
        <v>90</v>
      </c>
      <c r="E93" s="172"/>
      <c r="F93" s="182"/>
      <c r="G93" s="125" t="e">
        <f t="shared" si="4"/>
        <v>#N/A</v>
      </c>
      <c r="H93" s="239"/>
      <c r="I93" s="247"/>
      <c r="J93" s="268"/>
    </row>
    <row r="94" spans="1:10" ht="51.75" thickBot="1">
      <c r="A94" s="219"/>
      <c r="B94" s="232"/>
      <c r="C94" s="217"/>
      <c r="D94" s="191" t="s">
        <v>155</v>
      </c>
      <c r="E94" s="117"/>
      <c r="F94" s="153"/>
      <c r="G94" s="125" t="e">
        <f t="shared" si="4"/>
        <v>#N/A</v>
      </c>
      <c r="H94" s="241"/>
      <c r="I94" s="244"/>
      <c r="J94" s="265"/>
    </row>
    <row r="95" spans="1:10" ht="89.25">
      <c r="A95" s="219"/>
      <c r="B95" s="230">
        <v>25</v>
      </c>
      <c r="C95" s="202" t="s">
        <v>9</v>
      </c>
      <c r="D95" s="181" t="s">
        <v>141</v>
      </c>
      <c r="E95" s="171"/>
      <c r="F95" s="192"/>
      <c r="G95" s="125" t="e">
        <f t="shared" si="4"/>
        <v>#N/A</v>
      </c>
      <c r="H95" s="239" t="e">
        <f>AVERAGE(G95:G99)</f>
        <v>#N/A</v>
      </c>
      <c r="I95" s="248"/>
      <c r="J95" s="265"/>
    </row>
    <row r="96" spans="1:10" ht="63.75">
      <c r="A96" s="219"/>
      <c r="B96" s="231"/>
      <c r="C96" s="216"/>
      <c r="D96" s="61" t="s">
        <v>142</v>
      </c>
      <c r="E96" s="172"/>
      <c r="F96" s="193"/>
      <c r="G96" s="125" t="e">
        <f t="shared" si="4"/>
        <v>#N/A</v>
      </c>
      <c r="H96" s="240"/>
      <c r="I96" s="248"/>
      <c r="J96" s="265"/>
    </row>
    <row r="97" spans="1:10" ht="76.5">
      <c r="A97" s="219"/>
      <c r="B97" s="231"/>
      <c r="C97" s="216"/>
      <c r="D97" s="61" t="s">
        <v>143</v>
      </c>
      <c r="E97" s="172"/>
      <c r="F97" s="193"/>
      <c r="G97" s="125" t="e">
        <f t="shared" si="4"/>
        <v>#N/A</v>
      </c>
      <c r="H97" s="240"/>
      <c r="I97" s="248"/>
      <c r="J97" s="265"/>
    </row>
    <row r="98" spans="1:10" ht="102">
      <c r="A98" s="219"/>
      <c r="B98" s="231"/>
      <c r="C98" s="216"/>
      <c r="D98" s="61" t="s">
        <v>144</v>
      </c>
      <c r="E98" s="172"/>
      <c r="F98" s="193"/>
      <c r="G98" s="125" t="e">
        <f t="shared" si="4"/>
        <v>#N/A</v>
      </c>
      <c r="H98" s="240"/>
      <c r="I98" s="248"/>
      <c r="J98" s="265"/>
    </row>
    <row r="99" spans="1:10" ht="77.25" thickBot="1">
      <c r="A99" s="219"/>
      <c r="B99" s="232"/>
      <c r="C99" s="217"/>
      <c r="D99" s="62" t="s">
        <v>145</v>
      </c>
      <c r="E99" s="117"/>
      <c r="F99" s="154"/>
      <c r="G99" s="125" t="e">
        <f t="shared" si="4"/>
        <v>#N/A</v>
      </c>
      <c r="H99" s="241"/>
      <c r="I99" s="248"/>
      <c r="J99" s="265"/>
    </row>
    <row r="100" spans="1:10" ht="76.5">
      <c r="A100" s="219"/>
      <c r="B100" s="230">
        <v>15</v>
      </c>
      <c r="C100" s="202" t="s">
        <v>12</v>
      </c>
      <c r="D100" s="69" t="s">
        <v>156</v>
      </c>
      <c r="E100" s="171"/>
      <c r="F100" s="194"/>
      <c r="G100" s="125" t="e">
        <f t="shared" si="4"/>
        <v>#N/A</v>
      </c>
      <c r="H100" s="239" t="e">
        <f>AVERAGE(G100:G104)</f>
        <v>#N/A</v>
      </c>
      <c r="I100" s="248"/>
      <c r="J100" s="265"/>
    </row>
    <row r="101" spans="1:10" ht="38.25">
      <c r="A101" s="219"/>
      <c r="B101" s="231"/>
      <c r="C101" s="216"/>
      <c r="D101" s="63" t="s">
        <v>146</v>
      </c>
      <c r="E101" s="172"/>
      <c r="F101" s="195"/>
      <c r="G101" s="125" t="e">
        <f t="shared" si="4"/>
        <v>#N/A</v>
      </c>
      <c r="H101" s="240"/>
      <c r="I101" s="248"/>
      <c r="J101" s="265"/>
    </row>
    <row r="102" spans="1:10" ht="38.25">
      <c r="A102" s="219"/>
      <c r="B102" s="231"/>
      <c r="C102" s="216"/>
      <c r="D102" s="63" t="s">
        <v>147</v>
      </c>
      <c r="E102" s="172"/>
      <c r="F102" s="195"/>
      <c r="G102" s="125" t="e">
        <f t="shared" si="4"/>
        <v>#N/A</v>
      </c>
      <c r="H102" s="240"/>
      <c r="I102" s="248"/>
      <c r="J102" s="265"/>
    </row>
    <row r="103" spans="1:10" ht="89.25">
      <c r="A103" s="219"/>
      <c r="B103" s="231"/>
      <c r="C103" s="216"/>
      <c r="D103" s="64" t="s">
        <v>152</v>
      </c>
      <c r="E103" s="172"/>
      <c r="F103" s="195"/>
      <c r="G103" s="125" t="e">
        <f t="shared" si="4"/>
        <v>#N/A</v>
      </c>
      <c r="H103" s="240"/>
      <c r="I103" s="248"/>
      <c r="J103" s="265"/>
    </row>
    <row r="104" spans="1:10" ht="39" thickBot="1">
      <c r="A104" s="219"/>
      <c r="B104" s="232"/>
      <c r="C104" s="217"/>
      <c r="D104" s="196" t="s">
        <v>153</v>
      </c>
      <c r="E104" s="117"/>
      <c r="F104" s="149"/>
      <c r="G104" s="125" t="e">
        <f t="shared" si="4"/>
        <v>#N/A</v>
      </c>
      <c r="H104" s="241"/>
      <c r="I104" s="248"/>
      <c r="J104" s="265"/>
    </row>
    <row r="105" spans="1:10" ht="38.25">
      <c r="A105" s="219"/>
      <c r="B105" s="230">
        <v>35</v>
      </c>
      <c r="C105" s="199" t="s">
        <v>8</v>
      </c>
      <c r="D105" s="181" t="s">
        <v>91</v>
      </c>
      <c r="E105" s="171"/>
      <c r="F105" s="194"/>
      <c r="G105" s="125" t="e">
        <f t="shared" si="4"/>
        <v>#N/A</v>
      </c>
      <c r="H105" s="239" t="e">
        <f>AVERAGE(G105:G110)</f>
        <v>#N/A</v>
      </c>
      <c r="I105" s="248"/>
      <c r="J105" s="265"/>
    </row>
    <row r="106" spans="1:10" ht="51">
      <c r="A106" s="219"/>
      <c r="B106" s="231"/>
      <c r="C106" s="200"/>
      <c r="D106" s="39" t="s">
        <v>81</v>
      </c>
      <c r="E106" s="172"/>
      <c r="F106" s="193"/>
      <c r="G106" s="125" t="e">
        <f t="shared" si="4"/>
        <v>#N/A</v>
      </c>
      <c r="H106" s="240"/>
      <c r="I106" s="248"/>
      <c r="J106" s="265"/>
    </row>
    <row r="107" spans="1:10" ht="89.25">
      <c r="A107" s="219"/>
      <c r="B107" s="231"/>
      <c r="C107" s="200"/>
      <c r="D107" s="39" t="s">
        <v>82</v>
      </c>
      <c r="E107" s="172"/>
      <c r="F107" s="195"/>
      <c r="G107" s="125" t="e">
        <f t="shared" si="4"/>
        <v>#N/A</v>
      </c>
      <c r="H107" s="240"/>
      <c r="I107" s="248"/>
      <c r="J107" s="265"/>
    </row>
    <row r="108" spans="1:10" ht="38.25">
      <c r="A108" s="219"/>
      <c r="B108" s="231"/>
      <c r="C108" s="200"/>
      <c r="D108" s="39" t="s">
        <v>83</v>
      </c>
      <c r="E108" s="172"/>
      <c r="F108" s="193"/>
      <c r="G108" s="125" t="e">
        <f t="shared" si="4"/>
        <v>#N/A</v>
      </c>
      <c r="H108" s="240"/>
      <c r="I108" s="248"/>
      <c r="J108" s="265"/>
    </row>
    <row r="109" spans="1:10" ht="63.75">
      <c r="A109" s="219"/>
      <c r="B109" s="231"/>
      <c r="C109" s="200"/>
      <c r="D109" s="60" t="s">
        <v>148</v>
      </c>
      <c r="E109" s="172"/>
      <c r="F109" s="193"/>
      <c r="G109" s="125" t="e">
        <f t="shared" si="4"/>
        <v>#N/A</v>
      </c>
      <c r="H109" s="240"/>
      <c r="I109" s="248"/>
      <c r="J109" s="265"/>
    </row>
    <row r="110" spans="1:10" ht="77.25" thickBot="1">
      <c r="A110" s="220"/>
      <c r="B110" s="232"/>
      <c r="C110" s="201"/>
      <c r="D110" s="40" t="s">
        <v>84</v>
      </c>
      <c r="E110" s="117"/>
      <c r="F110" s="154"/>
      <c r="G110" s="142" t="e">
        <f t="shared" si="4"/>
        <v>#N/A</v>
      </c>
      <c r="H110" s="242"/>
      <c r="I110" s="249"/>
      <c r="J110" s="270"/>
    </row>
    <row r="111" spans="3:6" ht="21" customHeight="1">
      <c r="C111" s="3"/>
      <c r="D111" s="4"/>
      <c r="E111" s="119"/>
      <c r="F111" s="155"/>
    </row>
    <row r="112" spans="3:6" ht="14.25">
      <c r="C112" s="3"/>
      <c r="D112" s="6"/>
      <c r="E112" s="119"/>
      <c r="F112" s="156"/>
    </row>
    <row r="113" spans="3:6" ht="14.25">
      <c r="C113" s="3"/>
      <c r="D113" s="6"/>
      <c r="E113" s="119"/>
      <c r="F113" s="156"/>
    </row>
    <row r="114" spans="3:6" ht="14.25">
      <c r="C114" s="3"/>
      <c r="D114" s="6"/>
      <c r="E114" s="119"/>
      <c r="F114" s="156"/>
    </row>
    <row r="115" spans="3:6" ht="14.25">
      <c r="C115" s="3"/>
      <c r="D115" s="6"/>
      <c r="E115" s="119"/>
      <c r="F115" s="156"/>
    </row>
    <row r="116" spans="3:6" ht="14.25">
      <c r="C116" s="3"/>
      <c r="D116" s="6"/>
      <c r="E116" s="119"/>
      <c r="F116" s="156"/>
    </row>
    <row r="117" spans="3:6" ht="14.25">
      <c r="C117" s="3"/>
      <c r="D117" s="6"/>
      <c r="E117" s="119"/>
      <c r="F117" s="156"/>
    </row>
    <row r="118" spans="3:6" ht="14.25">
      <c r="C118" s="3"/>
      <c r="D118" s="6"/>
      <c r="E118" s="119"/>
      <c r="F118" s="156"/>
    </row>
    <row r="119" spans="3:6" ht="14.25">
      <c r="C119" s="3"/>
      <c r="D119" s="6"/>
      <c r="E119" s="119"/>
      <c r="F119" s="156"/>
    </row>
    <row r="120" spans="3:6" ht="14.25">
      <c r="C120" s="3"/>
      <c r="D120" s="6"/>
      <c r="E120" s="119"/>
      <c r="F120" s="156"/>
    </row>
    <row r="121" spans="3:6" ht="14.25">
      <c r="C121" s="3"/>
      <c r="D121" s="6"/>
      <c r="E121" s="119"/>
      <c r="F121" s="156"/>
    </row>
    <row r="122" spans="3:6" ht="14.25">
      <c r="C122" s="3"/>
      <c r="D122" s="6"/>
      <c r="E122" s="119"/>
      <c r="F122" s="156"/>
    </row>
    <row r="123" spans="3:6" ht="14.25">
      <c r="C123" s="3"/>
      <c r="D123" s="6"/>
      <c r="E123" s="119"/>
      <c r="F123" s="156"/>
    </row>
    <row r="124" spans="3:6" ht="14.25">
      <c r="C124" s="3"/>
      <c r="D124" s="6"/>
      <c r="E124" s="119"/>
      <c r="F124" s="156"/>
    </row>
    <row r="125" spans="3:6" ht="14.25">
      <c r="C125" s="3"/>
      <c r="D125" s="6"/>
      <c r="E125" s="119"/>
      <c r="F125" s="156"/>
    </row>
    <row r="126" spans="3:6" ht="14.25">
      <c r="C126" s="3"/>
      <c r="D126" s="6"/>
      <c r="E126" s="119"/>
      <c r="F126" s="156"/>
    </row>
    <row r="127" spans="3:6" ht="14.25">
      <c r="C127" s="3"/>
      <c r="D127" s="6"/>
      <c r="E127" s="119"/>
      <c r="F127" s="156"/>
    </row>
    <row r="128" spans="3:6" ht="14.25">
      <c r="C128" s="3"/>
      <c r="D128" s="6"/>
      <c r="E128" s="119"/>
      <c r="F128" s="156"/>
    </row>
    <row r="129" spans="3:6" ht="14.25">
      <c r="C129" s="3"/>
      <c r="D129" s="6"/>
      <c r="E129" s="119"/>
      <c r="F129" s="156"/>
    </row>
    <row r="130" spans="3:6" ht="14.25">
      <c r="C130" s="3"/>
      <c r="D130" s="6"/>
      <c r="E130" s="119"/>
      <c r="F130" s="156"/>
    </row>
    <row r="131" spans="3:6" ht="14.25">
      <c r="C131" s="3"/>
      <c r="D131" s="6"/>
      <c r="E131" s="119"/>
      <c r="F131" s="156"/>
    </row>
    <row r="132" spans="3:6" ht="14.25">
      <c r="C132" s="3"/>
      <c r="D132" s="6"/>
      <c r="E132" s="119"/>
      <c r="F132" s="156"/>
    </row>
    <row r="133" spans="3:6" ht="14.25">
      <c r="C133" s="3"/>
      <c r="D133" s="6"/>
      <c r="E133" s="119"/>
      <c r="F133" s="156"/>
    </row>
    <row r="134" spans="3:6" ht="14.25">
      <c r="C134" s="3"/>
      <c r="D134" s="6"/>
      <c r="E134" s="119"/>
      <c r="F134" s="156"/>
    </row>
    <row r="135" spans="3:6" ht="14.25">
      <c r="C135" s="3"/>
      <c r="D135" s="6"/>
      <c r="E135" s="119"/>
      <c r="F135" s="156"/>
    </row>
    <row r="136" spans="3:6" ht="14.25">
      <c r="C136" s="3"/>
      <c r="D136" s="6"/>
      <c r="E136" s="119"/>
      <c r="F136" s="156"/>
    </row>
    <row r="137" spans="3:6" ht="14.25">
      <c r="C137" s="3"/>
      <c r="D137" s="6"/>
      <c r="E137" s="119"/>
      <c r="F137" s="156"/>
    </row>
    <row r="138" spans="3:6" ht="14.25">
      <c r="C138" s="3"/>
      <c r="D138" s="6"/>
      <c r="E138" s="119"/>
      <c r="F138" s="156"/>
    </row>
    <row r="139" spans="3:6" ht="14.25">
      <c r="C139" s="3"/>
      <c r="D139" s="6"/>
      <c r="E139" s="119"/>
      <c r="F139" s="156"/>
    </row>
    <row r="140" spans="3:6" ht="14.25">
      <c r="C140" s="3"/>
      <c r="D140" s="6"/>
      <c r="E140" s="119"/>
      <c r="F140" s="156"/>
    </row>
    <row r="141" spans="3:6" ht="14.25">
      <c r="C141" s="3"/>
      <c r="D141" s="6"/>
      <c r="E141" s="119"/>
      <c r="F141" s="156"/>
    </row>
    <row r="142" spans="3:6" ht="14.25">
      <c r="C142" s="3"/>
      <c r="D142" s="6"/>
      <c r="E142" s="119"/>
      <c r="F142" s="156"/>
    </row>
    <row r="143" spans="3:6" ht="14.25">
      <c r="C143" s="3"/>
      <c r="D143" s="6"/>
      <c r="E143" s="119"/>
      <c r="F143" s="156"/>
    </row>
    <row r="144" spans="3:6" ht="14.25">
      <c r="C144" s="3"/>
      <c r="D144" s="6"/>
      <c r="E144" s="119"/>
      <c r="F144" s="156"/>
    </row>
    <row r="145" spans="3:6" ht="14.25">
      <c r="C145" s="3"/>
      <c r="D145" s="6"/>
      <c r="E145" s="119"/>
      <c r="F145" s="156"/>
    </row>
    <row r="146" spans="3:6" ht="14.25">
      <c r="C146" s="3"/>
      <c r="D146" s="6"/>
      <c r="E146" s="119"/>
      <c r="F146" s="156"/>
    </row>
    <row r="147" spans="3:6" ht="14.25">
      <c r="C147" s="3"/>
      <c r="D147" s="6"/>
      <c r="E147" s="119"/>
      <c r="F147" s="156"/>
    </row>
    <row r="148" spans="3:6" ht="14.25">
      <c r="C148" s="3"/>
      <c r="D148" s="6"/>
      <c r="E148" s="119"/>
      <c r="F148" s="156"/>
    </row>
    <row r="149" spans="3:6" ht="14.25">
      <c r="C149" s="3"/>
      <c r="D149" s="6"/>
      <c r="E149" s="119"/>
      <c r="F149" s="156"/>
    </row>
    <row r="150" spans="3:6" ht="14.25">
      <c r="C150" s="3"/>
      <c r="D150" s="6"/>
      <c r="E150" s="119"/>
      <c r="F150" s="156"/>
    </row>
    <row r="151" spans="3:6" ht="14.25">
      <c r="C151" s="3"/>
      <c r="D151" s="6"/>
      <c r="E151" s="119"/>
      <c r="F151" s="156"/>
    </row>
    <row r="152" spans="3:6" ht="14.25">
      <c r="C152" s="3"/>
      <c r="D152" s="6"/>
      <c r="E152" s="119"/>
      <c r="F152" s="156"/>
    </row>
    <row r="153" spans="3:6" ht="14.25">
      <c r="C153" s="3"/>
      <c r="D153" s="6"/>
      <c r="E153" s="119"/>
      <c r="F153" s="156"/>
    </row>
    <row r="154" spans="3:6" ht="14.25">
      <c r="C154" s="3"/>
      <c r="D154" s="6"/>
      <c r="E154" s="119"/>
      <c r="F154" s="156"/>
    </row>
    <row r="155" spans="3:6" ht="14.25">
      <c r="C155" s="3"/>
      <c r="D155" s="6"/>
      <c r="E155" s="119"/>
      <c r="F155" s="156"/>
    </row>
    <row r="156" spans="3:6" ht="14.25">
      <c r="C156" s="3"/>
      <c r="D156" s="6"/>
      <c r="E156" s="119"/>
      <c r="F156" s="156"/>
    </row>
    <row r="157" spans="3:6" ht="14.25">
      <c r="C157" s="3"/>
      <c r="D157" s="6"/>
      <c r="E157" s="119"/>
      <c r="F157" s="156"/>
    </row>
    <row r="158" spans="3:6" ht="14.25">
      <c r="C158" s="3"/>
      <c r="D158" s="6"/>
      <c r="E158" s="119"/>
      <c r="F158" s="156"/>
    </row>
    <row r="159" spans="3:6" ht="14.25">
      <c r="C159" s="3"/>
      <c r="D159" s="6"/>
      <c r="E159" s="119"/>
      <c r="F159" s="156"/>
    </row>
    <row r="160" spans="3:6" ht="14.25">
      <c r="C160" s="3"/>
      <c r="D160" s="6"/>
      <c r="E160" s="119"/>
      <c r="F160" s="156"/>
    </row>
    <row r="161" spans="3:6" ht="14.25">
      <c r="C161" s="3"/>
      <c r="D161" s="6"/>
      <c r="E161" s="119"/>
      <c r="F161" s="156"/>
    </row>
    <row r="162" spans="3:6" ht="14.25">
      <c r="C162" s="3"/>
      <c r="D162" s="6"/>
      <c r="E162" s="119"/>
      <c r="F162" s="156"/>
    </row>
    <row r="163" spans="3:6" ht="14.25">
      <c r="C163" s="3"/>
      <c r="D163" s="6"/>
      <c r="E163" s="119"/>
      <c r="F163" s="156"/>
    </row>
    <row r="164" spans="3:6" ht="14.25">
      <c r="C164" s="3"/>
      <c r="D164" s="6"/>
      <c r="E164" s="119"/>
      <c r="F164" s="156"/>
    </row>
    <row r="165" spans="3:6" ht="14.25">
      <c r="C165" s="3"/>
      <c r="D165" s="6"/>
      <c r="E165" s="119"/>
      <c r="F165" s="156"/>
    </row>
    <row r="166" spans="3:6" ht="14.25">
      <c r="C166" s="3"/>
      <c r="D166" s="6"/>
      <c r="E166" s="119"/>
      <c r="F166" s="156"/>
    </row>
    <row r="167" spans="3:6" ht="14.25">
      <c r="C167" s="3"/>
      <c r="D167" s="6"/>
      <c r="E167" s="119"/>
      <c r="F167" s="156"/>
    </row>
    <row r="168" spans="3:6" ht="14.25">
      <c r="C168" s="3"/>
      <c r="D168" s="6"/>
      <c r="E168" s="119"/>
      <c r="F168" s="156"/>
    </row>
    <row r="169" spans="3:6" ht="14.25">
      <c r="C169" s="3"/>
      <c r="D169" s="6"/>
      <c r="E169" s="119"/>
      <c r="F169" s="156"/>
    </row>
    <row r="170" spans="3:6" ht="14.25">
      <c r="C170" s="3"/>
      <c r="D170" s="4"/>
      <c r="E170" s="119"/>
      <c r="F170" s="156"/>
    </row>
    <row r="171" spans="3:6" ht="14.25">
      <c r="C171" s="3"/>
      <c r="D171" s="4"/>
      <c r="E171" s="119"/>
      <c r="F171" s="156"/>
    </row>
    <row r="172" spans="3:6" ht="14.25">
      <c r="C172" s="3"/>
      <c r="D172" s="4"/>
      <c r="E172" s="119"/>
      <c r="F172" s="156"/>
    </row>
    <row r="173" spans="3:6" ht="14.25">
      <c r="C173" s="3"/>
      <c r="D173" s="4"/>
      <c r="E173" s="119"/>
      <c r="F173" s="156"/>
    </row>
    <row r="174" spans="3:6" ht="14.25">
      <c r="C174" s="3"/>
      <c r="D174" s="4"/>
      <c r="E174" s="119"/>
      <c r="F174" s="156"/>
    </row>
    <row r="175" spans="3:6" ht="14.25">
      <c r="C175" s="3"/>
      <c r="D175" s="4"/>
      <c r="E175" s="119"/>
      <c r="F175" s="156"/>
    </row>
    <row r="176" spans="3:6" ht="14.25">
      <c r="C176" s="3"/>
      <c r="D176" s="4"/>
      <c r="E176" s="119"/>
      <c r="F176" s="156"/>
    </row>
    <row r="177" spans="3:6" ht="14.25">
      <c r="C177" s="3"/>
      <c r="D177" s="4"/>
      <c r="E177" s="119"/>
      <c r="F177" s="156"/>
    </row>
    <row r="178" spans="3:6" ht="14.25">
      <c r="C178" s="3"/>
      <c r="D178" s="4"/>
      <c r="E178" s="119"/>
      <c r="F178" s="156"/>
    </row>
    <row r="179" spans="3:6" ht="14.25">
      <c r="C179" s="3"/>
      <c r="D179" s="4"/>
      <c r="E179" s="119"/>
      <c r="F179" s="156"/>
    </row>
    <row r="180" spans="3:6" ht="14.25">
      <c r="C180" s="3"/>
      <c r="D180" s="4"/>
      <c r="E180" s="119"/>
      <c r="F180" s="156"/>
    </row>
    <row r="181" spans="3:6" ht="14.25">
      <c r="C181" s="3"/>
      <c r="D181" s="4"/>
      <c r="E181" s="119"/>
      <c r="F181" s="156"/>
    </row>
    <row r="182" spans="3:6" ht="14.25">
      <c r="C182" s="3"/>
      <c r="D182" s="4"/>
      <c r="E182" s="119"/>
      <c r="F182" s="156"/>
    </row>
    <row r="183" spans="3:6" ht="14.25">
      <c r="C183" s="3"/>
      <c r="D183" s="4"/>
      <c r="E183" s="119"/>
      <c r="F183" s="156"/>
    </row>
    <row r="184" spans="3:6" ht="14.25">
      <c r="C184" s="3"/>
      <c r="D184" s="4"/>
      <c r="E184" s="119"/>
      <c r="F184" s="156"/>
    </row>
    <row r="185" spans="3:6" ht="14.25">
      <c r="C185" s="3"/>
      <c r="D185" s="4"/>
      <c r="E185" s="119"/>
      <c r="F185" s="156"/>
    </row>
    <row r="186" spans="3:6" ht="14.25">
      <c r="C186" s="3"/>
      <c r="D186" s="4"/>
      <c r="E186" s="119"/>
      <c r="F186" s="156"/>
    </row>
    <row r="187" spans="3:6" ht="14.25">
      <c r="C187" s="3"/>
      <c r="D187" s="4"/>
      <c r="E187" s="119"/>
      <c r="F187" s="156"/>
    </row>
    <row r="188" spans="3:6" ht="14.25">
      <c r="C188" s="3"/>
      <c r="D188" s="4"/>
      <c r="E188" s="119"/>
      <c r="F188" s="156"/>
    </row>
    <row r="189" spans="3:6" ht="14.25">
      <c r="C189" s="3"/>
      <c r="D189" s="4"/>
      <c r="E189" s="119"/>
      <c r="F189" s="156"/>
    </row>
    <row r="190" spans="3:6" ht="14.25">
      <c r="C190" s="3"/>
      <c r="D190" s="4"/>
      <c r="E190" s="119"/>
      <c r="F190" s="156"/>
    </row>
    <row r="191" spans="3:6" ht="14.25">
      <c r="C191" s="3"/>
      <c r="D191" s="4"/>
      <c r="E191" s="119"/>
      <c r="F191" s="156"/>
    </row>
    <row r="192" spans="3:6" ht="14.25">
      <c r="C192" s="3"/>
      <c r="D192" s="4"/>
      <c r="E192" s="119"/>
      <c r="F192" s="156"/>
    </row>
    <row r="193" spans="3:6" ht="14.25">
      <c r="C193" s="3"/>
      <c r="D193" s="4"/>
      <c r="E193" s="119"/>
      <c r="F193" s="156"/>
    </row>
    <row r="194" spans="3:6" ht="14.25">
      <c r="C194" s="3"/>
      <c r="D194" s="4"/>
      <c r="E194" s="119"/>
      <c r="F194" s="156"/>
    </row>
    <row r="195" spans="3:6" ht="14.25">
      <c r="C195" s="3"/>
      <c r="D195" s="4"/>
      <c r="E195" s="119"/>
      <c r="F195" s="156"/>
    </row>
    <row r="196" spans="3:6" ht="14.25">
      <c r="C196" s="3"/>
      <c r="D196" s="4"/>
      <c r="E196" s="119"/>
      <c r="F196" s="156"/>
    </row>
    <row r="197" spans="3:4" ht="14.25">
      <c r="C197" s="3"/>
      <c r="D197" s="4"/>
    </row>
    <row r="198" spans="3:4" ht="14.25">
      <c r="C198" s="3"/>
      <c r="D198" s="4"/>
    </row>
    <row r="199" spans="3:4" ht="14.25">
      <c r="C199" s="3"/>
      <c r="D199" s="4"/>
    </row>
    <row r="200" spans="3:4" ht="14.25">
      <c r="C200" s="3"/>
      <c r="D200" s="4"/>
    </row>
  </sheetData>
  <sheetProtection/>
  <mergeCells count="77">
    <mergeCell ref="C2:F2"/>
    <mergeCell ref="A7:J7"/>
    <mergeCell ref="A22:I22"/>
    <mergeCell ref="H52:H53"/>
    <mergeCell ref="I46:I53"/>
    <mergeCell ref="H47:H51"/>
    <mergeCell ref="C3:F3"/>
    <mergeCell ref="I8:I21"/>
    <mergeCell ref="J8:J110"/>
    <mergeCell ref="I23:I44"/>
    <mergeCell ref="H23:H29"/>
    <mergeCell ref="H30:H36"/>
    <mergeCell ref="H37:H40"/>
    <mergeCell ref="H41:H44"/>
    <mergeCell ref="H8:H12"/>
    <mergeCell ref="H13:H19"/>
    <mergeCell ref="H100:H104"/>
    <mergeCell ref="H95:H99"/>
    <mergeCell ref="H75:H80"/>
    <mergeCell ref="H81:H84"/>
    <mergeCell ref="H87:H94"/>
    <mergeCell ref="H20:H21"/>
    <mergeCell ref="H105:H110"/>
    <mergeCell ref="I87:I110"/>
    <mergeCell ref="I55:I85"/>
    <mergeCell ref="B75:B80"/>
    <mergeCell ref="B87:B94"/>
    <mergeCell ref="B100:B104"/>
    <mergeCell ref="B105:B110"/>
    <mergeCell ref="B95:B99"/>
    <mergeCell ref="B81:B84"/>
    <mergeCell ref="A86:I86"/>
    <mergeCell ref="B67:B74"/>
    <mergeCell ref="B37:B40"/>
    <mergeCell ref="B41:B44"/>
    <mergeCell ref="B47:B51"/>
    <mergeCell ref="B52:B53"/>
    <mergeCell ref="B8:B12"/>
    <mergeCell ref="B13:B19"/>
    <mergeCell ref="B20:B21"/>
    <mergeCell ref="B23:B29"/>
    <mergeCell ref="B30:B36"/>
    <mergeCell ref="B55:B61"/>
    <mergeCell ref="B62:B66"/>
    <mergeCell ref="A45:I45"/>
    <mergeCell ref="C62:C66"/>
    <mergeCell ref="C67:C74"/>
    <mergeCell ref="A54:I54"/>
    <mergeCell ref="H55:H61"/>
    <mergeCell ref="H62:H66"/>
    <mergeCell ref="H67:H74"/>
    <mergeCell ref="C87:C94"/>
    <mergeCell ref="C95:C99"/>
    <mergeCell ref="C100:C104"/>
    <mergeCell ref="C105:C110"/>
    <mergeCell ref="A8:A21"/>
    <mergeCell ref="A23:A44"/>
    <mergeCell ref="A46:A53"/>
    <mergeCell ref="A55:A85"/>
    <mergeCell ref="A87:A110"/>
    <mergeCell ref="C81:C84"/>
    <mergeCell ref="C30:C36"/>
    <mergeCell ref="C37:C40"/>
    <mergeCell ref="C41:C44"/>
    <mergeCell ref="C47:C51"/>
    <mergeCell ref="C52:C53"/>
    <mergeCell ref="C55:C61"/>
    <mergeCell ref="C75:C80"/>
    <mergeCell ref="C23:C29"/>
    <mergeCell ref="C4:C6"/>
    <mergeCell ref="D4:D6"/>
    <mergeCell ref="E4:F4"/>
    <mergeCell ref="E5:E6"/>
    <mergeCell ref="F5:F6"/>
    <mergeCell ref="C8:C12"/>
    <mergeCell ref="C13:C19"/>
    <mergeCell ref="C20:C21"/>
  </mergeCells>
  <conditionalFormatting sqref="E87:E110 E23:E44 E46:E53 E55:E85 E8:E21">
    <cfRule type="cellIs" priority="2" dxfId="2" operator="equal" stopIfTrue="1">
      <formula>"""Non-conforme"""</formula>
    </cfRule>
  </conditionalFormatting>
  <dataValidations count="1">
    <dataValidation type="list" allowBlank="1" showInputMessage="1" showErrorMessage="1" sqref="E8:E21 E87:E110 E55:E85 E46:E53 E23:E44">
      <formula1>Critères</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18" sqref="C18"/>
    </sheetView>
  </sheetViews>
  <sheetFormatPr defaultColWidth="11.421875" defaultRowHeight="12.75"/>
  <cols>
    <col min="1" max="1" width="11.421875" style="126" customWidth="1"/>
    <col min="2" max="2" width="25.57421875" style="126" customWidth="1"/>
    <col min="3" max="3" width="58.57421875" style="126" customWidth="1"/>
    <col min="4" max="4" width="21.140625" style="127" customWidth="1"/>
    <col min="5" max="16384" width="11.421875" style="126" customWidth="1"/>
  </cols>
  <sheetData>
    <row r="1" ht="12.75"/>
    <row r="2" ht="12.75"/>
    <row r="3" ht="12.75"/>
    <row r="4" ht="12.75"/>
    <row r="7" ht="13.5" thickBot="1"/>
    <row r="8" spans="2:4" ht="26.25" thickBot="1">
      <c r="B8" s="128" t="s">
        <v>59</v>
      </c>
      <c r="C8" s="129" t="s">
        <v>27</v>
      </c>
      <c r="D8" s="130" t="s">
        <v>39</v>
      </c>
    </row>
    <row r="9" spans="2:4" ht="16.5" thickBot="1">
      <c r="B9" s="131">
        <v>4</v>
      </c>
      <c r="C9" s="132" t="s">
        <v>55</v>
      </c>
      <c r="D9" s="133" t="e">
        <f>Diagnostic!I8</f>
        <v>#N/A</v>
      </c>
    </row>
    <row r="10" spans="2:4" ht="13.5" thickBot="1">
      <c r="B10" s="134">
        <v>5</v>
      </c>
      <c r="C10" s="135" t="s">
        <v>56</v>
      </c>
      <c r="D10" s="136" t="e">
        <f>Diagnostic!I23</f>
        <v>#N/A</v>
      </c>
    </row>
    <row r="11" spans="2:4" ht="13.5" thickBot="1">
      <c r="B11" s="134">
        <v>6</v>
      </c>
      <c r="C11" s="135" t="s">
        <v>71</v>
      </c>
      <c r="D11" s="136" t="e">
        <f>Diagnostic!I46</f>
        <v>#N/A</v>
      </c>
    </row>
    <row r="12" spans="2:4" ht="13.5" thickBot="1">
      <c r="B12" s="134">
        <v>7</v>
      </c>
      <c r="C12" s="135" t="s">
        <v>57</v>
      </c>
      <c r="D12" s="136" t="e">
        <f>Diagnostic!I55</f>
        <v>#N/A</v>
      </c>
    </row>
    <row r="13" spans="2:4" ht="13.5" thickBot="1">
      <c r="B13" s="137">
        <v>8</v>
      </c>
      <c r="C13" s="138" t="s">
        <v>58</v>
      </c>
      <c r="D13" s="136" t="e">
        <f>Diagnostic!I87</f>
        <v>#N/A</v>
      </c>
    </row>
    <row r="14" spans="2:4" ht="13.5" thickBot="1">
      <c r="B14" s="139"/>
      <c r="C14" s="140" t="s">
        <v>28</v>
      </c>
      <c r="D14" s="78" t="e">
        <f>Diagnostic!J8</f>
        <v>#N/A</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79" customWidth="1"/>
    <col min="2" max="2" width="59.57421875" style="81" customWidth="1"/>
    <col min="5" max="5" width="14.00390625" style="0" customWidth="1"/>
  </cols>
  <sheetData>
    <row r="3" ht="15" thickBot="1"/>
    <row r="4" spans="1:5" ht="15.75" customHeight="1" thickBot="1">
      <c r="A4" s="278">
        <v>4</v>
      </c>
      <c r="B4" s="83" t="s">
        <v>13</v>
      </c>
      <c r="C4" s="84" t="e">
        <f>Diagnostic!H8</f>
        <v>#N/A</v>
      </c>
      <c r="E4" s="82"/>
    </row>
    <row r="5" spans="1:3" ht="15.75" customHeight="1" thickBot="1">
      <c r="A5" s="279"/>
      <c r="B5" s="83" t="s">
        <v>171</v>
      </c>
      <c r="C5" s="80" t="e">
        <f>Diagnostic!H13</f>
        <v>#N/A</v>
      </c>
    </row>
    <row r="6" spans="1:3" ht="15.75" customHeight="1" thickBot="1">
      <c r="A6" s="280"/>
      <c r="B6" s="92" t="s">
        <v>172</v>
      </c>
      <c r="C6" s="93" t="e">
        <f>Diagnostic!H20</f>
        <v>#N/A</v>
      </c>
    </row>
    <row r="7" spans="1:3" s="106" customFormat="1" ht="16.5" customHeight="1">
      <c r="A7" s="104"/>
      <c r="B7" s="105"/>
      <c r="C7" s="73"/>
    </row>
    <row r="8" spans="1:3" s="106" customFormat="1" ht="16.5" customHeight="1" thickBot="1">
      <c r="A8" s="104"/>
      <c r="B8" s="105"/>
      <c r="C8" s="73"/>
    </row>
    <row r="9" spans="1:3" ht="15.75" customHeight="1" thickBot="1">
      <c r="A9" s="278">
        <v>5</v>
      </c>
      <c r="B9" s="92" t="s">
        <v>170</v>
      </c>
      <c r="C9" s="107" t="e">
        <f>Diagnostic!H23</f>
        <v>#N/A</v>
      </c>
    </row>
    <row r="10" spans="1:3" ht="15.75" customHeight="1" thickBot="1">
      <c r="A10" s="279"/>
      <c r="B10" s="94" t="s">
        <v>17</v>
      </c>
      <c r="C10" s="88" t="e">
        <f>Diagnostic!H30</f>
        <v>#N/A</v>
      </c>
    </row>
    <row r="11" spans="1:3" ht="15.75" customHeight="1" thickBot="1">
      <c r="A11" s="279"/>
      <c r="B11" s="102" t="s">
        <v>173</v>
      </c>
      <c r="C11" s="87" t="e">
        <f>Diagnostic!H37</f>
        <v>#N/A</v>
      </c>
    </row>
    <row r="12" spans="1:3" ht="15.75" customHeight="1" thickBot="1">
      <c r="A12" s="280"/>
      <c r="B12" s="103" t="s">
        <v>174</v>
      </c>
      <c r="C12" s="95" t="e">
        <f>Diagnostic!H41</f>
        <v>#N/A</v>
      </c>
    </row>
    <row r="13" spans="1:3" s="106" customFormat="1" ht="15.75" customHeight="1">
      <c r="A13" s="104"/>
      <c r="B13" s="105"/>
      <c r="C13" s="73"/>
    </row>
    <row r="14" spans="1:3" s="106" customFormat="1" ht="16.5" customHeight="1" thickBot="1">
      <c r="A14" s="104"/>
      <c r="B14" s="105"/>
      <c r="C14" s="73"/>
    </row>
    <row r="15" spans="1:3" ht="15.75" customHeight="1" thickBot="1">
      <c r="A15" s="278">
        <v>6</v>
      </c>
      <c r="B15" s="83" t="s">
        <v>97</v>
      </c>
      <c r="C15" s="96" t="e">
        <f>Diagnostic!H46</f>
        <v>#N/A</v>
      </c>
    </row>
    <row r="16" spans="1:3" ht="15.75" customHeight="1" thickBot="1">
      <c r="A16" s="279"/>
      <c r="B16" s="83" t="s">
        <v>175</v>
      </c>
      <c r="C16" s="89" t="e">
        <f>Diagnostic!H47</f>
        <v>#N/A</v>
      </c>
    </row>
    <row r="17" spans="1:3" ht="12.75" customHeight="1" thickBot="1">
      <c r="A17" s="280"/>
      <c r="B17" s="92" t="s">
        <v>176</v>
      </c>
      <c r="C17" s="97" t="e">
        <f>Diagnostic!H52</f>
        <v>#N/A</v>
      </c>
    </row>
    <row r="18" spans="1:3" s="106" customFormat="1" ht="12.75" customHeight="1">
      <c r="A18" s="104"/>
      <c r="B18" s="105"/>
      <c r="C18" s="73"/>
    </row>
    <row r="19" spans="1:3" s="106" customFormat="1" ht="12.75" customHeight="1" thickBot="1">
      <c r="A19" s="104"/>
      <c r="B19" s="105"/>
      <c r="C19" s="73"/>
    </row>
    <row r="20" spans="1:3" ht="15.75" customHeight="1" thickBot="1">
      <c r="A20" s="278">
        <v>7</v>
      </c>
      <c r="B20" s="83" t="s">
        <v>177</v>
      </c>
      <c r="C20" s="98" t="e">
        <f>Diagnostic!H55</f>
        <v>#N/A</v>
      </c>
    </row>
    <row r="21" spans="1:3" ht="15.75" customHeight="1" thickBot="1">
      <c r="A21" s="279"/>
      <c r="B21" s="92" t="s">
        <v>178</v>
      </c>
      <c r="C21" s="90" t="e">
        <f>Diagnostic!H62</f>
        <v>#N/A</v>
      </c>
    </row>
    <row r="22" spans="1:3" ht="15.75" customHeight="1" thickBot="1">
      <c r="A22" s="279"/>
      <c r="B22" s="85" t="s">
        <v>179</v>
      </c>
      <c r="C22" s="90" t="e">
        <f>Diagnostic!H67</f>
        <v>#N/A</v>
      </c>
    </row>
    <row r="23" spans="1:3" ht="15.75" customHeight="1" thickBot="1">
      <c r="A23" s="279"/>
      <c r="B23" s="92" t="s">
        <v>180</v>
      </c>
      <c r="C23" s="90" t="e">
        <f>Diagnostic!H75</f>
        <v>#N/A</v>
      </c>
    </row>
    <row r="24" spans="1:3" ht="15.75" customHeight="1" thickBot="1">
      <c r="A24" s="280"/>
      <c r="B24" s="86" t="s">
        <v>181</v>
      </c>
      <c r="C24" s="99" t="e">
        <f>Diagnostic!H81</f>
        <v>#N/A</v>
      </c>
    </row>
    <row r="25" spans="1:3" s="106" customFormat="1" ht="15.75" customHeight="1" thickBot="1">
      <c r="A25" s="104"/>
      <c r="B25" s="86" t="s">
        <v>7</v>
      </c>
      <c r="C25" s="99" t="e">
        <f>Diagnostic!H85</f>
        <v>#N/A</v>
      </c>
    </row>
    <row r="26" spans="1:3" s="106" customFormat="1" ht="16.5" customHeight="1" thickBot="1">
      <c r="A26" s="104"/>
      <c r="B26" s="105"/>
      <c r="C26" s="73"/>
    </row>
    <row r="27" spans="1:3" ht="16.5" customHeight="1" thickBot="1">
      <c r="A27" s="278">
        <v>8</v>
      </c>
      <c r="B27" s="83" t="s">
        <v>182</v>
      </c>
      <c r="C27" s="100" t="e">
        <f>Diagnostic!H87</f>
        <v>#N/A</v>
      </c>
    </row>
    <row r="28" spans="1:3" ht="15" thickBot="1">
      <c r="A28" s="279"/>
      <c r="B28" s="83" t="s">
        <v>183</v>
      </c>
      <c r="C28" s="91" t="e">
        <f>Diagnostic!H95</f>
        <v>#N/A</v>
      </c>
    </row>
    <row r="29" spans="1:3" ht="15.75" customHeight="1" thickBot="1">
      <c r="A29" s="279"/>
      <c r="B29" s="83" t="s">
        <v>184</v>
      </c>
      <c r="C29" s="91" t="e">
        <f>Diagnostic!H100</f>
        <v>#N/A</v>
      </c>
    </row>
    <row r="30" spans="1:3" ht="15.75" customHeight="1" thickBot="1">
      <c r="A30" s="280"/>
      <c r="B30" s="92" t="s">
        <v>185</v>
      </c>
      <c r="C30" s="101" t="e">
        <f>Diagnostic!H105</f>
        <v>#N/A</v>
      </c>
    </row>
    <row r="31" spans="1:3" s="106" customFormat="1" ht="16.5" customHeight="1">
      <c r="A31" s="104"/>
      <c r="B31" s="105"/>
      <c r="C31" s="73"/>
    </row>
    <row r="32" spans="1:3" s="106" customFormat="1" ht="15.75" customHeight="1">
      <c r="A32" s="104"/>
      <c r="B32" s="105"/>
      <c r="C32" s="73"/>
    </row>
    <row r="33" spans="1:3" s="106" customFormat="1" ht="16.5" customHeight="1">
      <c r="A33" s="104"/>
      <c r="B33" s="105"/>
      <c r="C33" s="73"/>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row r="1" ht="12.75">
      <c r="A1" s="141"/>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2008-01-15T09:45:22Z</dcterms:modified>
  <cp:category/>
  <cp:version/>
  <cp:contentType/>
  <cp:contentStatus/>
</cp:coreProperties>
</file>