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filterPrivacy="1" defaultThemeVersion="124226"/>
  <bookViews>
    <workbookView xWindow="0" yWindow="0" windowWidth="15480" windowHeight="8145" tabRatio="785" activeTab="0"/>
  </bookViews>
  <sheets>
    <sheet name="Menu" sheetId="5" r:id="rId1"/>
    <sheet name="N1" sheetId="8" r:id="rId2"/>
    <sheet name="N2" sheetId="9" r:id="rId3"/>
    <sheet name="N3" sheetId="10" r:id="rId4"/>
    <sheet name="Cartographie" sheetId="4" r:id="rId5"/>
    <sheet name="Définitions" sheetId="11" r:id="rId6"/>
    <sheet name="ISO9001" sheetId="13" r:id="rId7"/>
  </sheets>
  <definedNames>
    <definedName name="_xlnm.Print_Area" localSheetId="4">'Cartographie'!$A$1:$T$40</definedName>
    <definedName name="_xlnm.Print_Area" localSheetId="6">'ISO9001'!$A$1:$AZ$43</definedName>
    <definedName name="_xlnm.Print_Area" localSheetId="0">'Menu'!$A$1:$V$58</definedName>
    <definedName name="_xlnm.Print_Area" localSheetId="1">'N1'!$A$1:$K$48</definedName>
    <definedName name="_xlnm.Print_Area" localSheetId="2">'N2'!$A$1:$K$50</definedName>
  </definedNames>
  <calcPr calcId="145621"/>
</workbook>
</file>

<file path=xl/comments1.xml><?xml version="1.0" encoding="utf-8"?>
<comments xmlns="http://schemas.openxmlformats.org/spreadsheetml/2006/main">
  <authors>
    <author>Auteur</author>
  </authors>
  <commentList>
    <comment ref="R12" authorId="0">
      <text>
        <r>
          <rPr>
            <b/>
            <sz val="9"/>
            <rFont val="Tahoma"/>
            <family val="2"/>
          </rPr>
          <t>Concepteur
Réalisateur 
de l'Outil Excel</t>
        </r>
      </text>
    </comment>
    <comment ref="T12" authorId="0">
      <text>
        <r>
          <rPr>
            <b/>
            <sz val="9"/>
            <rFont val="Tahoma"/>
            <family val="2"/>
          </rPr>
          <t>Rédactrice Documentation</t>
        </r>
      </text>
    </comment>
    <comment ref="R13" authorId="0">
      <text>
        <r>
          <rPr>
            <b/>
            <sz val="9"/>
            <rFont val="Tahoma"/>
            <family val="2"/>
          </rPr>
          <t>Recherche d'Innovation et Amélioration de l'Outil</t>
        </r>
      </text>
    </comment>
    <comment ref="T13" authorId="0">
      <text>
        <r>
          <rPr>
            <b/>
            <sz val="9"/>
            <rFont val="Tahoma"/>
            <family val="2"/>
          </rPr>
          <t>Utilisateur
Traducteur de la Version Chinoise</t>
        </r>
      </text>
    </comment>
    <comment ref="S14" authorId="0">
      <text>
        <r>
          <rPr>
            <b/>
            <sz val="9"/>
            <rFont val="Tahoma"/>
            <family val="2"/>
          </rPr>
          <t>Utilisateur
Traducteur de la Version Chinoise</t>
        </r>
      </text>
    </comment>
    <comment ref="S24" authorId="0">
      <text>
        <r>
          <rPr>
            <b/>
            <u val="single"/>
            <sz val="9"/>
            <rFont val="Tahoma"/>
            <family val="2"/>
          </rPr>
          <t>Choix de l'Etape 8:</t>
        </r>
        <r>
          <rPr>
            <sz val="9"/>
            <rFont val="Tahoma"/>
            <family val="2"/>
          </rPr>
          <t xml:space="preserve">
Pour changer cette valeur:
Veuillez vous rendre sur la page du niveau 1</t>
        </r>
      </text>
    </comment>
  </commentList>
</comments>
</file>

<file path=xl/comments2.xml><?xml version="1.0" encoding="utf-8"?>
<comments xmlns="http://schemas.openxmlformats.org/spreadsheetml/2006/main">
  <authors>
    <author>Auteur</author>
  </authors>
  <commentList>
    <comment ref="A3" authorId="0">
      <text>
        <r>
          <rPr>
            <b/>
            <u val="single"/>
            <sz val="9"/>
            <rFont val="Tahoma"/>
            <family val="2"/>
          </rPr>
          <t>Aide à l'Etape 1 (FDX 50-818 page 10):</t>
        </r>
        <r>
          <rPr>
            <b/>
            <sz val="9"/>
            <rFont val="Tahoma"/>
            <family val="2"/>
          </rPr>
          <t xml:space="preserve">
</t>
        </r>
        <r>
          <rPr>
            <sz val="9"/>
            <rFont val="Tahoma"/>
            <family val="2"/>
          </rPr>
          <t xml:space="preserve">
La démarche nécessite que le chef d'entreprise porte le projet même si :
• il pourra s'appuyer par la suite sur un collaborateur (membre de l’encadrement de préférence selon la taille de l'entreprise)pour assurer cette responsabilité. 
• il fait appel à un appui extérieur (chambre consulaire, organisation professionnelle, consultant, etc.).
Le lancement de la démarche peut se faire dans le cadre d’une réunion générale au cours de laquelle la direction communique sur :
• les objectifs de la démarche et les résultats attendus par exemple :
- accéder ou se maintenir sur des marchés ;
- satisfaire les clients ;
- répondre aux exigences réglementaires ;
- améliorer les performances économiques, commerciales, logistiques, de production, image de marque ;
- améliorer l'organisation interne.
• Le calendrier prévisionnel du projet et les étapes successives.
• Le rôle et la contribution de chacun quant aux améliorations visées.
Il est conseillé de conserver une trace de cette réunion (supports de présentation par exemple).
En complément de cette réunion, d’autres supports peuvent aider à la communication : intranet, newsletter, affichage, etc.
Des échanges réguliers avec le personnel permettront de s'assurer de son implication et de la maintenir.
Afin que chacun se sente concerné, il est recommandé de prévoir et d'annoncer que l'objectif final est de déployer cette démarche sur l'ensemble des produits/services.</t>
        </r>
      </text>
    </comment>
    <comment ref="C4" authorId="0">
      <text>
        <r>
          <rPr>
            <b/>
            <u val="single"/>
            <sz val="8"/>
            <rFont val="Tahoma"/>
            <family val="2"/>
          </rPr>
          <t>Aide et Exemples pour l' Etape1-1 :</t>
        </r>
        <r>
          <rPr>
            <sz val="8"/>
            <rFont val="Tahoma"/>
            <family val="2"/>
          </rPr>
          <t xml:space="preserve">
Demandes client
Volonté interne
etc…s</t>
        </r>
      </text>
    </comment>
    <comment ref="C7" authorId="0">
      <text>
        <r>
          <rPr>
            <b/>
            <u val="single"/>
            <sz val="8"/>
            <rFont val="Tahoma"/>
            <family val="2"/>
          </rPr>
          <t>Aide et Exemples pour l' Etape 1-4 :</t>
        </r>
        <r>
          <rPr>
            <b/>
            <sz val="8"/>
            <rFont val="Tahoma"/>
            <family val="2"/>
          </rPr>
          <t xml:space="preserve">
</t>
        </r>
        <r>
          <rPr>
            <sz val="8"/>
            <rFont val="Tahoma"/>
            <family val="2"/>
          </rPr>
          <t>Responsable  du  projet
Budget
Formations
Outils  de  communication
Documentation
Aide extérieure
etc...</t>
        </r>
      </text>
    </comment>
    <comment ref="G8" authorId="0">
      <text>
        <r>
          <rPr>
            <b/>
            <u val="single"/>
            <sz val="9"/>
            <rFont val="Tahoma"/>
            <family val="2"/>
          </rPr>
          <t>Description de l'Etat Initial:</t>
        </r>
        <r>
          <rPr>
            <b/>
            <sz val="9"/>
            <rFont val="Tahoma"/>
            <family val="2"/>
          </rPr>
          <t xml:space="preserve">
</t>
        </r>
        <r>
          <rPr>
            <sz val="9"/>
            <rFont val="Tahoma"/>
            <family val="2"/>
          </rPr>
          <t xml:space="preserve">
Le processus est identifié dans le cadre de la cartographie de l'entreprise
les pratiques ne sont ni systématiques ni formalisées
les résultats dépendent essentiellement des acteurs
le processus est instable
les risques client sont forts
les ressources sont fortes au regard des résultats.</t>
        </r>
      </text>
    </comment>
    <comment ref="A9" authorId="0">
      <text>
        <r>
          <rPr>
            <b/>
            <sz val="8"/>
            <rFont val="Tahoma"/>
            <family val="2"/>
          </rPr>
          <t xml:space="preserve">fffff
Aide à l'Etape 2 (FDX 50-818 page 12):
</t>
        </r>
        <r>
          <rPr>
            <sz val="8"/>
            <rFont val="Tahoma"/>
            <family val="2"/>
          </rPr>
          <t xml:space="preserve">
La direction a décidé préalablement de s’engager dans la démarche et estime être prête à la lancer. 
La qualité se construit avec les contributions de chacun des collaborateurs et la démarche qualité va maintenant impliquer
l'ensemble du personnel. Dans le cas con traire, la démarche risque d'être limitée ou de ne pas aboutir : non perception des
enjeux par le personnel, résistance au changement, impression de temps passé inutilement. 
À cette fin, il est indispensable que la direction explique ses motivations et soit moteur de la démarche. Cet engagement doit
se traduire par des actions concrètes dès le début de la démarche.</t>
        </r>
      </text>
    </comment>
    <comment ref="G9" authorId="0">
      <text>
        <r>
          <rPr>
            <b/>
            <u val="single"/>
            <sz val="9"/>
            <rFont val="Tahoma"/>
            <family val="2"/>
          </rPr>
          <t>Description de l'Etat Reproductible:</t>
        </r>
        <r>
          <rPr>
            <b/>
            <sz val="9"/>
            <rFont val="Tahoma"/>
            <family val="2"/>
          </rPr>
          <t xml:space="preserve">
</t>
        </r>
        <r>
          <rPr>
            <sz val="9"/>
            <rFont val="Tahoma"/>
            <family val="2"/>
          </rPr>
          <t xml:space="preserve">
Le processus est décrit
Il est documenté et peut être reproduit
un système de mesure est défini
les risques client sont faibles
l'efficience est à améliorer.</t>
        </r>
      </text>
    </comment>
    <comment ref="G10" authorId="0">
      <text>
        <r>
          <rPr>
            <b/>
            <u val="single"/>
            <sz val="9"/>
            <rFont val="Tahoma"/>
            <family val="2"/>
          </rPr>
          <t xml:space="preserve">Description de l'Etat Défini:
</t>
        </r>
        <r>
          <rPr>
            <sz val="9"/>
            <rFont val="Tahoma"/>
            <family val="2"/>
          </rPr>
          <t>Le processus est ajusté
appliqué de façon correcte
un système de gestion et de mesure est mis en œuvre
une capitalisation est mise en place.</t>
        </r>
      </text>
    </comment>
    <comment ref="G11" authorId="0">
      <text>
        <r>
          <rPr>
            <b/>
            <u val="single"/>
            <sz val="9"/>
            <rFont val="Tahoma"/>
            <family val="2"/>
          </rPr>
          <t>Description de l'Etat Managé:</t>
        </r>
        <r>
          <rPr>
            <b/>
            <sz val="9"/>
            <rFont val="Tahoma"/>
            <family val="2"/>
          </rPr>
          <t xml:space="preserve">
</t>
        </r>
        <r>
          <rPr>
            <sz val="9"/>
            <rFont val="Tahoma"/>
            <family val="2"/>
          </rPr>
          <t xml:space="preserve">
des mesures quantitatives sont institutionnalisées et sont exploitées pour prévoir et améliorer les performances du processus (coût, délai, qualité).</t>
        </r>
      </text>
    </comment>
    <comment ref="G12" authorId="0">
      <text>
        <r>
          <rPr>
            <b/>
            <u val="single"/>
            <sz val="9"/>
            <rFont val="Tahoma"/>
            <family val="2"/>
          </rPr>
          <t>Description de l'Etat Optimisé:</t>
        </r>
        <r>
          <rPr>
            <sz val="9"/>
            <rFont val="Tahoma"/>
            <family val="2"/>
          </rPr>
          <t xml:space="preserve">
L'amélioration continue du processus est intégrée dans le fonctionnement quotidien de l'entreprise (pilotage, étalonnage, amélioration).</t>
        </r>
      </text>
    </comment>
    <comment ref="G13" authorId="0">
      <text>
        <r>
          <rPr>
            <b/>
            <u val="single"/>
            <sz val="9"/>
            <rFont val="Tahoma"/>
            <family val="2"/>
          </rPr>
          <t>Description de l'Amélioration Continue :</t>
        </r>
        <r>
          <rPr>
            <sz val="9"/>
            <rFont val="Tahoma"/>
            <family val="2"/>
          </rPr>
          <t xml:space="preserve">
Le processus fait l'objet d'une permanent remise en cause de son existence
L'organisation de l'entreprise se trouve dans une optique d'innovation / rupture pour l'évolution</t>
        </r>
      </text>
    </comment>
    <comment ref="A14" authorId="0">
      <text>
        <r>
          <rPr>
            <b/>
            <u val="single"/>
            <sz val="8"/>
            <rFont val="Tahoma"/>
            <family val="2"/>
          </rPr>
          <t xml:space="preserve">Aide à l'Etape 3 (FDX 50-818 page 12):
</t>
        </r>
        <r>
          <rPr>
            <sz val="8"/>
            <rFont val="Tahoma"/>
            <family val="2"/>
          </rPr>
          <t xml:space="preserve">
Définir et faire savoir qui est autorisé en interne à : 
• valider les offres (devis) ;
• accepter les commandes. 
Mettre à disposition en interne les outils nécessaires :
• à la rédaction de l’offre (base de données des prix de revient et de vente, catalogue de produit/services et tarifs, logiciels
de devis, conditions générales de vente, liste des points à vérifier, dossier client, solvabilité des clients, etc.) ;
• à l'acceptation par le client (Accusé de réception, contrat, devis signé, commande, plans, bon à tirer, planning…).
Garder  une  trace  écrite  des  échanges  avec  le  client,  notamment  en  cas  de  changement  dans  la  commande  (appels
téléphoniques, fax, courrier électronique, offre, etc.) et faire un avenant si besoin. </t>
        </r>
      </text>
    </comment>
    <comment ref="C15" authorId="0">
      <text>
        <r>
          <rPr>
            <b/>
            <u val="single"/>
            <sz val="8"/>
            <rFont val="Tahoma"/>
            <family val="2"/>
          </rPr>
          <t xml:space="preserve">Aide et Exemples pour l' Etape 3-1
</t>
        </r>
        <r>
          <rPr>
            <sz val="8"/>
            <rFont val="Tahoma"/>
            <family val="2"/>
          </rPr>
          <t xml:space="preserve">
Notre savoir faire et nos compétences disponibles</t>
        </r>
      </text>
    </comment>
    <comment ref="A20" authorId="0">
      <text>
        <r>
          <rPr>
            <b/>
            <u val="single"/>
            <sz val="8"/>
            <rFont val="Tahoma"/>
            <family val="2"/>
          </rPr>
          <t xml:space="preserve">Aide à l'Etape 4 (FDX 50-818 page 13):
</t>
        </r>
        <r>
          <rPr>
            <sz val="8"/>
            <rFont val="Tahoma"/>
            <family val="2"/>
          </rPr>
          <t xml:space="preserve">
Vérifier  la  disponibilité  des  ressources  nécessaires  (matières  premières,  moyens  humains,  matériel,  machines,
installations,  équipements,  planning,  outils  de  mesure  étalonnés  et  ajustés),  en  tenant  compte  des  aléas  possibles
(personnel malade, panne machine, intempéries, etc.). 
• En cas d’indisponibilité de ressources, chercher des solutions. Si la solution choisie impacte le client, en informer le client
et trouver un nouvel accord avec lui. 
• Réaliser toutes les actions qu’il est possible de mener avant de démarrer la prestation : maintenance, vérification des outils
de mesure, formations, communication, etc.
• Tenir à jour un planning et répartir le travail et les responsabilités de chacun.
• Informer le personnel des demandes du client (cahier des charges, bon de commande, etc.).
• Prévoir les contrôles nécessaires. 
NOTE Le contrôle peut être réalisé rapidement et visuellement (exemple du coiffeur qui présente le miroir au
client, test de fonctionnement d’un appareil, vérification visuelle d’un plat en restauration, etc.).
• Préparer  les  outils  nécessaires  à  la  réalisation  :  nomenclatures,  recettes,  plans,  fiches  d’autocontrôle,  gammes  de
fabrication, instructions, modes opératoires, spécifications d’achats, moyens et plans de contrôle, moyens et outils de
mesure,  moyens  d’identification-étiquetage,  de  manutention,  de  conditionnement,  de  stockage  et  de  protection  du
produit/service et de ses éventuelles composantes, etc.
• Lancer la réalisation : commandes fournisseurs, contrats de cotraitance ou de sous-traitance, bons de travail, ordres de
fabrication, et conserver les documents associés. </t>
        </r>
      </text>
    </comment>
    <comment ref="A25" authorId="0">
      <text>
        <r>
          <rPr>
            <b/>
            <u val="single"/>
            <sz val="8"/>
            <rFont val="Tahoma"/>
            <family val="2"/>
          </rPr>
          <t xml:space="preserve">Aide à l'Etape 5 (FDX 50-818 page 14):
</t>
        </r>
        <r>
          <rPr>
            <sz val="8"/>
            <rFont val="Tahoma"/>
            <family val="2"/>
          </rPr>
          <t xml:space="preserve">
S'assurer que tout ce qui a été planifié (voir étape 4) a été réalisé.
• Identifier les traces de la réalisation du produit/service nécessaires à conserver : échanges avec le client (demandes
complémentaires, plans annotés, messages), résultats des contrôles (prélèvement, échantillonnage), l'historique (dossier
de fabrication / suivi de prestation, prototype, dossier d'ouvrage, fiche client) par exemple. 
• Faire des réunions de suivi régulières (hebdomadaire par exemple) pour assurer un suivi des commandes et un bilan
(financier, humain, etc.).
• Communiquer en interne sur la bonne réalisation des commandes et les signes spontanés de satisfaction du client. </t>
        </r>
      </text>
    </comment>
    <comment ref="C26" authorId="0">
      <text>
        <r>
          <rPr>
            <b/>
            <u val="single"/>
            <sz val="8"/>
            <rFont val="Tahoma"/>
            <family val="2"/>
          </rPr>
          <t>Aide et Exemples pour l'  Etape 5-1:</t>
        </r>
        <r>
          <rPr>
            <sz val="8"/>
            <rFont val="Tahoma"/>
            <family val="2"/>
          </rPr>
          <t xml:space="preserve">
(En cours de  réalisation)</t>
        </r>
      </text>
    </comment>
    <comment ref="C27" authorId="0">
      <text>
        <r>
          <rPr>
            <b/>
            <u val="single"/>
            <sz val="8"/>
            <rFont val="Tahoma"/>
            <family val="2"/>
          </rPr>
          <t xml:space="preserve">Aide et Exemples pour l' Etape 5-2:
</t>
        </r>
        <r>
          <rPr>
            <sz val="8"/>
            <rFont val="Tahoma"/>
            <family val="2"/>
          </rPr>
          <t xml:space="preserve">
- Spécifications
- Modes opératoires
- Etc. …</t>
        </r>
      </text>
    </comment>
    <comment ref="C29" authorId="0">
      <text>
        <r>
          <rPr>
            <b/>
            <u val="single"/>
            <sz val="8"/>
            <rFont val="Tahoma"/>
            <family val="2"/>
          </rPr>
          <t xml:space="preserve">Aide et Exemples pour l'  Etape 5-2:
</t>
        </r>
        <r>
          <rPr>
            <b/>
            <sz val="8"/>
            <rFont val="Tahoma"/>
            <family val="2"/>
          </rPr>
          <t xml:space="preserve">
</t>
        </r>
        <r>
          <rPr>
            <sz val="8"/>
            <rFont val="Tahoma"/>
            <family val="2"/>
          </rPr>
          <t>Voir étape 6</t>
        </r>
      </text>
    </comment>
    <comment ref="C30" authorId="0">
      <text>
        <r>
          <rPr>
            <b/>
            <u val="single"/>
            <sz val="8"/>
            <rFont val="Tahoma"/>
            <family val="2"/>
          </rPr>
          <t>Aide et Exemples pour l' Etape 5-5:</t>
        </r>
        <r>
          <rPr>
            <sz val="8"/>
            <rFont val="Tahoma"/>
            <family val="2"/>
          </rPr>
          <t xml:space="preserve">
En terme de Qualité, Coût, Délai
– Produit/service
- Respect des spécifications techniques
- Qualité …</t>
        </r>
      </text>
    </comment>
    <comment ref="A31" authorId="0">
      <text>
        <r>
          <rPr>
            <b/>
            <u val="single"/>
            <sz val="8"/>
            <rFont val="Tahoma"/>
            <family val="2"/>
          </rPr>
          <t xml:space="preserve">Aide à l'Etape 6 (FDX 50-818 page 15):
</t>
        </r>
        <r>
          <rPr>
            <sz val="8"/>
            <rFont val="Tahoma"/>
            <family val="2"/>
          </rPr>
          <t xml:space="preserve">
En cas de réclamation ou d’anomalie : 
• Avertir rapidement le client de la bonne réception de la réclamation.
• Conserver une trace des anomalies et des réclamations clients, y compris les réclamations orales (exemple : dossier
client, registre des réclamations, etc.).
• Mettre en œuvre toutes les actions nécessaires pour remédier à l’anomalie ou à la réclamation client.
• Garder une trace de l’accord du client en cas de dérogation.
• Informer les salariés de l’anomalie ou de la réclamation client.
Il serait intéressant d’estimer les coûts engendrés (coûts de non qualité) par la réclamation ou l’anomalie.
NOTE Toute personne de l’entreprise est susceptible de recueillir et remonter une réclamation.AideA</t>
        </r>
      </text>
    </comment>
    <comment ref="C34" authorId="0">
      <text>
        <r>
          <rPr>
            <b/>
            <u val="single"/>
            <sz val="8"/>
            <rFont val="Tahoma"/>
            <family val="2"/>
          </rPr>
          <t xml:space="preserve">Aide et Exemples pour l' Etape 6-2:
</t>
        </r>
        <r>
          <rPr>
            <sz val="8"/>
            <rFont val="Tahoma"/>
            <family val="2"/>
          </rPr>
          <t xml:space="preserve">
- Technique
- Satisfaction client
- Santé
- Sécurité
- Etc...</t>
        </r>
      </text>
    </comment>
    <comment ref="C36" authorId="0">
      <text>
        <r>
          <rPr>
            <b/>
            <u val="single"/>
            <sz val="8"/>
            <rFont val="Tahoma"/>
            <family val="2"/>
          </rPr>
          <t xml:space="preserve">Aide et Exemples pour l' Etape 6-3: </t>
        </r>
        <r>
          <rPr>
            <sz val="8"/>
            <rFont val="Tahoma"/>
            <family val="2"/>
          </rPr>
          <t xml:space="preserve">
- Remplacer le produit
- La nouvelle prestation
- Etc...</t>
        </r>
      </text>
    </comment>
    <comment ref="A38" authorId="0">
      <text>
        <r>
          <rPr>
            <b/>
            <u val="single"/>
            <sz val="8"/>
            <rFont val="Tahoma"/>
            <family val="2"/>
          </rPr>
          <t xml:space="preserve">Aide à l'Etape 7 (FDX 50-818 page 16):
</t>
        </r>
        <r>
          <rPr>
            <sz val="8"/>
            <rFont val="Tahoma"/>
            <family val="2"/>
          </rPr>
          <t xml:space="preserve">
Le  bilan  est  une  occasion  d’impliquer  les  salariés  et  d’échanger  avec  eux  sur  les  premiers  résultats  de  la  démarche  et
nécessite de :
• Collecter les informations liées aux résultats et au respect des engagements pris à chaque étape, exemples :
- retour d’informations des clients sur l’entreprise ;
- nombre d’anomalies et de réclamations clients ;
- dynamique interne ;
- planification du travail ;
- retombées financières.
• Analyser ces informations pour :
- ajuster l’organisation et les moyens si nécessaire ; 
- entériner les bonnes pratiques ;
- décider de la suite à donner.
• Communiquer en interne sur les acquis et bénéfices du niveau 1 
• Garder une trace (compte rendu, relevé de décisions, etc.) de ce bilan.
Il sera alors temps de présenter au personnel la deuxième phase de la démarche, son contenu et le calendrier prévisionnel.</t>
        </r>
      </text>
    </comment>
    <comment ref="C40" authorId="0">
      <text>
        <r>
          <rPr>
            <b/>
            <u val="single"/>
            <sz val="8"/>
            <rFont val="Tahoma"/>
            <family val="2"/>
          </rPr>
          <t>Aide et Exemples pour l' Etape 7-2:</t>
        </r>
        <r>
          <rPr>
            <b/>
            <sz val="8"/>
            <rFont val="Tahoma"/>
            <family val="2"/>
          </rPr>
          <t xml:space="preserve">
</t>
        </r>
        <r>
          <rPr>
            <sz val="8"/>
            <rFont val="Tahoma"/>
            <family val="2"/>
          </rPr>
          <t xml:space="preserve">
- Rentabilité
– Organisation
– Humain
- Communication
– Clients
- …</t>
        </r>
      </text>
    </comment>
    <comment ref="A44" authorId="0">
      <text>
        <r>
          <rPr>
            <b/>
            <u val="single"/>
            <sz val="8"/>
            <rFont val="Tahoma"/>
            <family val="2"/>
          </rPr>
          <t xml:space="preserve">Aide à l'Etape 8 (FDX 50-818 page 18)
</t>
        </r>
        <r>
          <rPr>
            <sz val="8"/>
            <rFont val="Tahoma"/>
            <family val="2"/>
          </rPr>
          <t xml:space="preserve">
Données à prendre en compte :
• Collecter l’ensemble des données d’un projet (délais, besoins, stratégie, contexte, tolérances, exigences qualité, etc.).
• Effectuer une revue des données (clarifier celles qui sont incomplètes, ambigües ou contradictoires).
• Rechercher la réglementation applicable au produit/service.
• Utiliser les retours d’expérience de développements de produits/services analogues.
• Prendre  en  compte  les  informations  disponibles  sur  les  produits/services  de  la  concurrence,  ou  sur  de  nouvelles
technologies, pratiques… 
Organisation du projet :
• Faire participer au projet des personnes d’autres services (ne pas se limiter aux personnels des études)
• L’équipe projet peut être complétée par des compétences externes (experts divers, fournisseurs…)
Obtention et vérification des résultats :
• Évaluer les risques (voir également fiche 3-4). 
- Identifier  les  défaillances  potentielles  du  produit/service  définies  et  chercher  à  les  prévenir  avant  la  phase
de réalisation.
- Identifier et prévenir les défaillances possibles au niveau de la production/prestation de service qui feraient que le
produit/service ne corresponde pas aux caractéristiques définies lors de la conception.
- Déterminer les actions permettant de prévenir les risques identifiés.
NOTE Il existe une méthode d’analyse des risques appelée AMDEC (Analyse des Modes de Défaillance, de leurs
Effets et de leur Criticité).
• Vérifier  que  toutes  les  informations  de  départ  (données  à  prendre  en  compte  citées  ci-dessus)  ont  été  prises  en
considération. 
• S’assurer que le produit/service réponde à toutes les fonctions déterminées afin de valider le procédé, par exemple : 
- liste de contrôles ou mesures à réaliser,
- conformité des composants ou matières utilisés à une norme définie,
- tolérances des différentes caractéristiques,
- respect des exigences environnementales légales,
- respect des dispositions du programme de tests et d'essais,
- etc.
La validation peut s’appuyer sur des résultats obtenus sur des maquettes ou prototypes.
Garder une trace écrite des résultats et décisions prises à toutes les phases.
Il est souvent intéressant d’un point de vue technique et économique de prendre en compte dès le stade de la conception
toutes les phases de la vie du produit/service (cycle de vie) : production, utilisation, maintenance, fin de vie (gestion des
déchets), recyclage… et de tenir compte des contraintes liées à chacune de ces phases dans la définition du produit/service.
Le résultat final de la conception est la définition du produit/service (plan, cahier des charges, descriptif…) et des méthodes
de réalisation et de contrôle.
Si des modifications doivent être apportées au projet, il est nécessaire dans certains cas d’en avertir le client, d’avoir son
accord, d’analyser les impacts de ces modifications et de conserver les traces de celles-ci.
Retour d’expérience :
Réaliser un bilan final du projet et identifier les bonnes pratiques ou problèmes rencontrés à prendre en considération lors de
projets ultérieurs.</t>
        </r>
      </text>
    </comment>
    <comment ref="C45" authorId="0">
      <text>
        <r>
          <rPr>
            <b/>
            <u val="single"/>
            <sz val="8"/>
            <rFont val="Tahoma"/>
            <family val="2"/>
          </rPr>
          <t xml:space="preserve">Aide et Exemples pour l' Etape 8-1:
</t>
        </r>
        <r>
          <rPr>
            <sz val="8"/>
            <rFont val="Tahoma"/>
            <family val="2"/>
          </rPr>
          <t xml:space="preserve">
Besoins et Attentes identifiés
Fonction du produit
Exigence règlementaires
Développement similaire
Similarité existante ?</t>
        </r>
      </text>
    </comment>
    <comment ref="C46" authorId="0">
      <text>
        <r>
          <rPr>
            <b/>
            <u val="single"/>
            <sz val="8"/>
            <rFont val="Tahoma"/>
            <family val="2"/>
          </rPr>
          <t xml:space="preserve">Aide et Exemples pour l' Etape 8-2:
</t>
        </r>
        <r>
          <rPr>
            <sz val="8"/>
            <rFont val="Tahoma"/>
            <family val="2"/>
          </rPr>
          <t xml:space="preserve">
Planification
Attribution des fonctions du personnel
Niveau de faisabilité
</t>
        </r>
      </text>
    </comment>
    <comment ref="C47" authorId="0">
      <text>
        <r>
          <rPr>
            <b/>
            <u val="single"/>
            <sz val="8"/>
            <rFont val="Tahoma"/>
            <family val="2"/>
          </rPr>
          <t xml:space="preserve">Aide et Exemples pour l' Etape 8-4:
</t>
        </r>
        <r>
          <rPr>
            <sz val="8"/>
            <rFont val="Tahoma"/>
            <family val="2"/>
          </rPr>
          <t xml:space="preserve">
Valeur Cible
Moyens de contrôle
Attribution des responsabilité 
Modification en cours de projet
Conforme au Cahier des Charges</t>
        </r>
      </text>
    </comment>
  </commentList>
</comments>
</file>

<file path=xl/comments3.xml><?xml version="1.0" encoding="utf-8"?>
<comments xmlns="http://schemas.openxmlformats.org/spreadsheetml/2006/main">
  <authors>
    <author>Auteur</author>
  </authors>
  <commentList>
    <comment ref="A3" authorId="0">
      <text>
        <r>
          <rPr>
            <b/>
            <u val="single"/>
            <sz val="9"/>
            <rFont val="Tahoma"/>
            <family val="2"/>
          </rPr>
          <t>Etape 1 :</t>
        </r>
        <r>
          <rPr>
            <sz val="9"/>
            <rFont val="Tahoma"/>
            <family val="2"/>
          </rPr>
          <t xml:space="preserve">
 Identifier l'enchainement des activités et en faire une représentation schématique.
• Identifier les fonctions de chacun et établir l'organigramme de l'entreprise. Une même personne peut apparaître plusieurs
fois sur l'organigramme si elle occupe plusieurs fonctions.
• Définir les fonctions en y associant les salariés :
- Mission (pourquoi la fonction existe)
- Tâches et responsabilités
- Autorités (pouvoir de décision)
- Environnement de travail nécessaire (accès informatique, équipements de protection individuels, véhicule…)
- Compétences nécessaires pour la fonction (voir niveau 2 étape 2)
• Communiquer en interne les définitions de fonctions aux personnes concernées.
• Si vous créez une fonction qualité, n’oubliez pas que le chef d'entreprise reste le premier responsable aux yeux des clients
• Le contenu des fonctions évolue régulièrement : pensez à les réévaluer périodiquement. Ceci peut-être fait à l’occasion
des entretiens individuels. Si ces éléments sont documentés dans les contrats de travail, portez une attention particulière
à l’évolution des postes. 
NOTE Beaucoup d’organismes professionnels ont établi des référentiels métiers qui pourront vous aider dans
cette réflexion, pensez à les consulter.</t>
        </r>
      </text>
    </comment>
    <comment ref="C4" authorId="0">
      <text>
        <r>
          <rPr>
            <b/>
            <u val="single"/>
            <sz val="8"/>
            <rFont val="Tahoma"/>
            <family val="2"/>
          </rPr>
          <t>Aide et Exemples pour l' Etape 1-2:</t>
        </r>
        <r>
          <rPr>
            <sz val="8"/>
            <rFont val="Tahoma"/>
            <family val="2"/>
          </rPr>
          <t xml:space="preserve">
Enchainement
Nécessite une prise de décision</t>
        </r>
      </text>
    </comment>
    <comment ref="A6" authorId="0">
      <text>
        <r>
          <rPr>
            <b/>
            <u val="single"/>
            <sz val="9"/>
            <rFont val="Tahoma"/>
            <family val="2"/>
          </rPr>
          <t xml:space="preserve">Etape 2 :
</t>
        </r>
        <r>
          <rPr>
            <b/>
            <sz val="9"/>
            <rFont val="Tahoma"/>
            <family val="2"/>
          </rPr>
          <t xml:space="preserve">
</t>
        </r>
        <r>
          <rPr>
            <sz val="9"/>
            <rFont val="Tahoma"/>
            <family val="2"/>
          </rPr>
          <t>Évaluation du besoin et des compétences disponibles :
• Entretiens individuels avec le personnel.
• Demandes internes de formations par les salariés ou leur responsable.
• Formations,  qualifications  ou  habilitations  imposées  par  la  réglementation  (Soudeurs,  habilitations  électriques,
pontiers-élingueurs, conducteurs d’engins, Service de Sécurité Incendie et d'Assistance à Personnes (SIAPP, etc.).
• Evolutions prévisionnelles (départs, modifications du volume d'activité, nouvelles technologies, nouveaux produits, etc.).
Pourvoir au besoin 
Acquérir ou transmettre des compétences répondant à des critères explicites et vérifiables :
• Formation professionnelle (dont formation interne).
• Tutorat, compagnonnage.
• Recrutement et intégration, y compris stagiaires, intérimaires et apprentis.
• Cotraitance.
• Sous-traitance.
Évaluer l’efficacité des actions 
• S’assurer que la personne est capable de mettre en œuvre la compétence dans le cadre de ses activités. 
• Le faire constater par une personne compétente et/ou habilitée.
Outils et bonnes pratiques 
• Tableau de compétences et de polyvalence.
• Plan de formation avec détail des stages et des personnes concernées.
• Programmes de chaque formation avec mention des objectifs visés.
• Evaluation de chaque formation et pour chacun des salariés concernés.
• Entretiens individuels faisant état des améliorations demandées, des compétences souhaitées et du bilan.
Il est nécessaire de conserver les preuves de qualification (CV, attestations de stages, fiche de fonction, habilitation, etc.)</t>
        </r>
      </text>
    </comment>
    <comment ref="G8" authorId="0">
      <text>
        <r>
          <rPr>
            <b/>
            <u val="single"/>
            <sz val="9"/>
            <rFont val="Tahoma"/>
            <family val="2"/>
          </rPr>
          <t>Description de l'Etat Initial:</t>
        </r>
        <r>
          <rPr>
            <b/>
            <sz val="9"/>
            <rFont val="Tahoma"/>
            <family val="2"/>
          </rPr>
          <t xml:space="preserve">
</t>
        </r>
        <r>
          <rPr>
            <sz val="9"/>
            <rFont val="Tahoma"/>
            <family val="2"/>
          </rPr>
          <t xml:space="preserve">
Le processus est identifié dans le cadre de la cartographie de l'entreprise
les pratiques ne sont ni systématiques ni formalisées
les résultats dépendent essentiellement des acteurs
le processus est instable
les risques client sont forts
les ressources sont fortes au regard des résultats.</t>
        </r>
      </text>
    </comment>
    <comment ref="G9" authorId="0">
      <text>
        <r>
          <rPr>
            <b/>
            <u val="single"/>
            <sz val="9"/>
            <rFont val="Tahoma"/>
            <family val="2"/>
          </rPr>
          <t>Description de l'Etat Reproductible:</t>
        </r>
        <r>
          <rPr>
            <b/>
            <sz val="9"/>
            <rFont val="Tahoma"/>
            <family val="2"/>
          </rPr>
          <t xml:space="preserve">
</t>
        </r>
        <r>
          <rPr>
            <sz val="9"/>
            <rFont val="Tahoma"/>
            <family val="2"/>
          </rPr>
          <t xml:space="preserve">
Le processus est décrit
Il est documenté et peut être reproduit
un système de mesure est défini
les risques client sont faibles
l'efficience est à améliorer.</t>
        </r>
      </text>
    </comment>
    <comment ref="G10" authorId="0">
      <text>
        <r>
          <rPr>
            <b/>
            <u val="single"/>
            <sz val="9"/>
            <rFont val="Tahoma"/>
            <family val="2"/>
          </rPr>
          <t xml:space="preserve">Description de l'Etat Défini:
</t>
        </r>
        <r>
          <rPr>
            <sz val="9"/>
            <rFont val="Tahoma"/>
            <family val="2"/>
          </rPr>
          <t>Le processus est ajusté
appliqué de façon correcte
un système de gestion et de mesure est mis en œuvre
une capitalisation est mise en place.</t>
        </r>
      </text>
    </comment>
    <comment ref="A11" authorId="0">
      <text>
        <r>
          <rPr>
            <b/>
            <u val="single"/>
            <sz val="9"/>
            <rFont val="Tahoma"/>
            <family val="2"/>
          </rPr>
          <t>__________:</t>
        </r>
        <r>
          <rPr>
            <b/>
            <sz val="9"/>
            <rFont val="Tahoma"/>
            <family val="2"/>
          </rPr>
          <t xml:space="preserve">
</t>
        </r>
        <r>
          <rPr>
            <sz val="9"/>
            <rFont val="Tahoma"/>
            <family val="2"/>
          </rPr>
          <t xml:space="preserve">
Maitriser les méthodes de réalisation : 
• Améliorer les méthodes de réalisation existantes, (niveau 1, étape 4) en exploitant les dysfonctionnements observés.
• Les écrire si nécessaire : instructions, modes opératoires, fiches de démarrage de production / fiche de réglage, notes de
service, fiches de contrôles, etc.
NOTE 1 Des photos et/ou schémas peuvent remplacer avantageusement un texte et faciliter la compréhension
des utilisateurs. 
NOTE 2 Une forme type facilite la lecture des documents.
• Faire  participer  les  salariés  à  l’élaboration  des  méthodes  permet  de  les  impliquer  efficacement  dans  la  démarche,
d’identifier les bonnes pratiques et de trouver les meilleures solutions.
Maîtriser les moyens de réalisation : 
• Améliorer le fonctionnement des moyens de réalisation existants, (niveau 1, étape 4) en exploitant les dysfonctionnements
observés.
• Organiser la maintenance des moyens : documentation technique des équipements, planning de maintenance préventive,
gammes ou modes opératoire de maintenance.
NOTE Attention  à  ne  pas  tomber  dans  l’excès  documentaire  :  il  convient  que  la  documentation  soit
proportionnée aux risques encourus, à la complexité des activités et/ou à la compétence des salariés.</t>
        </r>
      </text>
    </comment>
    <comment ref="G11" authorId="0">
      <text>
        <r>
          <rPr>
            <b/>
            <u val="single"/>
            <sz val="9"/>
            <rFont val="Tahoma"/>
            <family val="2"/>
          </rPr>
          <t>Description de l'Etat Managé:</t>
        </r>
        <r>
          <rPr>
            <b/>
            <sz val="9"/>
            <rFont val="Tahoma"/>
            <family val="2"/>
          </rPr>
          <t xml:space="preserve">
</t>
        </r>
        <r>
          <rPr>
            <sz val="9"/>
            <rFont val="Tahoma"/>
            <family val="2"/>
          </rPr>
          <t xml:space="preserve">
des mesures quantitatives sont institutionnalisées et sont exploitées pour prévoir et améliorer les performances du processus (coût, délai, qualité).</t>
        </r>
      </text>
    </comment>
    <comment ref="G12" authorId="0">
      <text>
        <r>
          <rPr>
            <b/>
            <u val="single"/>
            <sz val="9"/>
            <rFont val="Tahoma"/>
            <family val="2"/>
          </rPr>
          <t>Description de l'Etat Optimisé:</t>
        </r>
        <r>
          <rPr>
            <sz val="9"/>
            <rFont val="Tahoma"/>
            <family val="2"/>
          </rPr>
          <t xml:space="preserve">
L'amélioration continue du processus est intégrée dans le fonctionnement quotidien de l'entreprise (pilotage, étalonnage, amélioration).</t>
        </r>
      </text>
    </comment>
    <comment ref="G13" authorId="0">
      <text>
        <r>
          <rPr>
            <b/>
            <u val="single"/>
            <sz val="9"/>
            <rFont val="Tahoma"/>
            <family val="2"/>
          </rPr>
          <t>Description de l'Amélioration Continue :</t>
        </r>
        <r>
          <rPr>
            <sz val="9"/>
            <rFont val="Tahoma"/>
            <family val="2"/>
          </rPr>
          <t xml:space="preserve">
Le processus fait l'objet d'une permanent remise en cause de son existence
L'organisation de l'entreprise se trouve dans une optique d'innovation / rupture pour l'évolution</t>
        </r>
      </text>
    </comment>
    <comment ref="A17" authorId="0">
      <text>
        <r>
          <rPr>
            <b/>
            <u val="single"/>
            <sz val="9"/>
            <rFont val="Tahoma"/>
            <family val="2"/>
          </rPr>
          <t>Etape 4:</t>
        </r>
        <r>
          <rPr>
            <b/>
            <sz val="9"/>
            <rFont val="Tahoma"/>
            <family val="2"/>
          </rPr>
          <t xml:space="preserve">
</t>
        </r>
        <r>
          <rPr>
            <sz val="9"/>
            <rFont val="Tahoma"/>
            <family val="2"/>
          </rPr>
          <t xml:space="preserve">
• Recenser les équipements de mesure et leur fréquence d’utilisation.
• S’assurer que les équipements de mesure sont capables de donner une valeur fiable avec la précision requise. 
• Démontrer la justesse des résultats en comparant les valeurs lues sur l’équipement à des valeurs de référence (étalonnage
ou vérification). 
• Certains moyens de mesure ne nécessitent pas d’étalonnage (par exemple des réglets, des mètres rubans, des verres
mesureurs, etc.). Il suffit alors de vérifier périodiquement leur état 
• Définir les périodicités de vérification ou d’étalonnage. Ne pas hésiter à les remettre en cause en fonction de l’historique.
• Définir la méthodologie de vérification ou d’étalonnage pour chaque type d’équipement. Ces méthodes sont quelquefois
définies dans des normes. Pensez à les consulter.
• Lorsque l’étalonnage ou la vérification est réalisé par un organisme externe, il faut obtenir les garanties de l’aptitude de cet
organisme. La preuve peut être apportée par une accréditation COFRAC ou équivalent.
• Garder  la  trace  des  vérifications  ou  étalonnages  réalisés.  Dans  les  règles  de  conservation  des  enregistrements  (voir
annexe B), pensez à conserver ces preuves aussi longtemps que les résultats des contrôles réalisés avec l’équipement.
• Manipuler et entreposer les équipements de mesure afin qu’ils ne se dérèglent pas ou ne soient pas détériorés.
• Si lors d’une vérification un équipement de mesure est constaté défectueux ou déréglé, garder la trace des investigations
réalisées et des décisions prises, tant au niveau de l’équipement qu’au niveau des produits/services contrôlés avec cet
équipement.
• Pour  les  logiciels  de  calcul,  il  est  possible  de  s’assurer  de  l’exactitude  des  résultats  en  faisant  le  même  calcul
manuellement, ou avec des valeurs connues.
• Check-list, cotations ou questionnaires divers peuvent être considérés comme des outils de mesure également utilisables
dans les services. Il est possible de vérifier qu’ils soient adaptés à la mesure à effectuer. 
• Dans certains types de contrôle ce sont les personnes elles-mêmes qui constituent le moyen de mesure par l’utilisation de
leurs sens. Par exemple :
- Contrôle organoleptique dans l’agro-alimentaire
- Contrôle olfactif dans la parfumerie et l’œnologie
- Contrôle visuel dans l’imprimerie
Dans ce cas il faut s’assurer régulièrement de la capacité de ces personnes à détecter et caractériser la valeur que l’on veut
mesurer (capacité physiques à confirmer lors de visites médicales par exemple, tests aléatoires de produits non conformes…).</t>
        </r>
      </text>
    </comment>
    <comment ref="C18" authorId="0">
      <text>
        <r>
          <rPr>
            <b/>
            <u val="single"/>
            <sz val="8"/>
            <rFont val="Tahoma"/>
            <family val="2"/>
          </rPr>
          <t>Aide et Exemples pour l' Etape 4-1:</t>
        </r>
        <r>
          <rPr>
            <b/>
            <sz val="8"/>
            <rFont val="Tahoma"/>
            <family val="2"/>
          </rPr>
          <t xml:space="preserve">
</t>
        </r>
        <r>
          <rPr>
            <sz val="8"/>
            <rFont val="Tahoma"/>
            <family val="2"/>
          </rPr>
          <t xml:space="preserve">
(type, grandeur, intervalle de tolérance</t>
        </r>
      </text>
    </comment>
    <comment ref="C19" authorId="0">
      <text>
        <r>
          <rPr>
            <b/>
            <u val="single"/>
            <sz val="8"/>
            <rFont val="Tahoma"/>
            <family val="2"/>
          </rPr>
          <t xml:space="preserve">Aide et Exemples pour l'  Etape 4-2:
</t>
        </r>
        <r>
          <rPr>
            <sz val="8"/>
            <rFont val="Tahoma"/>
            <family val="2"/>
          </rPr>
          <t xml:space="preserve">
Réalise en Interne/Externe</t>
        </r>
      </text>
    </comment>
    <comment ref="A22" authorId="0">
      <text>
        <r>
          <rPr>
            <b/>
            <u val="single"/>
            <sz val="9"/>
            <rFont val="Tahoma"/>
            <family val="2"/>
          </rPr>
          <t>Etape 5:</t>
        </r>
        <r>
          <rPr>
            <sz val="9"/>
            <rFont val="Tahoma"/>
            <family val="2"/>
          </rPr>
          <t xml:space="preserve">
Compte tenu de la diversité des situations possibles, il peut être pertinent : 
• d’identifier  et  de  prioriser  les  risques  générés  par  l'environnement  sur  le  produit/service,  et  de  prendre  les  mesures
nécessaires ;
• de conserver les preuves (enregistrements) du respect des facteurs à surveiller lorsque le niveau de risque le justifie
par exemple : 
- suivi continu de la température pour le respect de la chaine du froid,
- fréquence de nettoyage des locaux, 
- etc.
Il existe des moyens techniques et des méthodes d’organisation pour maîtriser les facteurs environnementaux :
• Moyens techniques :
- Systèmes de régulation (température, hygrométrie, luminosité…)
- Filtration de l’air dans une salle blanche
- Aspiration dans un atelier
- Etc.
• Méthodes d’organisation : 
- O.R.P. : Ordre Rangement Propreté
- Approche 5S : débarrasser, ranger, nettoyer, rendre visuel et pérenniser.
- Démarche HACCP (méthode d’analyse des risques dans l’agro-alimentaire)
- B.P.F. (Bonnes Pratiques de Fabrication)
L'environnement de travail peut être étendu au cadre de travail et de vie des salariés (vestiaires et sanitaires propres, ambiance
de travail, etc.).
NOTE La  santé  et  la  sécurité  du  personnel  ou  la  protection  de  l’environnement  ne  sont  pas  des  exigences
spécifiées dans l'ISO 9001. Néanmoins ces aspects font l’objet d’exigences règlementaires à respecter. </t>
        </r>
      </text>
    </comment>
    <comment ref="C23" authorId="0">
      <text>
        <r>
          <rPr>
            <b/>
            <u val="single"/>
            <sz val="8"/>
            <rFont val="Tahoma"/>
            <family val="2"/>
          </rPr>
          <t xml:space="preserve">Aide et Exemples pour l' Etape 5-1:
</t>
        </r>
        <r>
          <rPr>
            <sz val="8"/>
            <rFont val="Tahoma"/>
            <family val="2"/>
          </rPr>
          <t xml:space="preserve">
Température Ambiante
Luminosité
Propreté des locaux
Hygrométrie et pression Atmosphérique
Hygiène du personnel</t>
        </r>
      </text>
    </comment>
    <comment ref="C28" authorId="0">
      <text>
        <r>
          <rPr>
            <b/>
            <u val="single"/>
            <sz val="8"/>
            <rFont val="Tahoma"/>
            <family val="2"/>
          </rPr>
          <t xml:space="preserve">Aide et Exemples pour l' Etape 6-1:
</t>
        </r>
        <r>
          <rPr>
            <sz val="8"/>
            <rFont val="Tahoma"/>
            <family val="2"/>
          </rPr>
          <t xml:space="preserve">
(Matières premières
Services,
Cotraitance,
Sous-traitance,
etc.)</t>
        </r>
      </text>
    </comment>
    <comment ref="C31" authorId="0">
      <text>
        <r>
          <rPr>
            <b/>
            <u val="single"/>
            <sz val="8"/>
            <rFont val="Tahoma"/>
            <family val="2"/>
          </rPr>
          <t xml:space="preserve">Aide et Exemples pour l' Etape 6-4:
</t>
        </r>
        <r>
          <rPr>
            <sz val="8"/>
            <rFont val="Tahoma"/>
            <family val="2"/>
          </rPr>
          <t xml:space="preserve">
Evènements indiquant un risque ou une dérive ou une dégradation</t>
        </r>
      </text>
    </comment>
    <comment ref="C32" authorId="0">
      <text>
        <r>
          <rPr>
            <b/>
            <u val="single"/>
            <sz val="8"/>
            <rFont val="Tahoma"/>
            <family val="2"/>
          </rPr>
          <t xml:space="preserve">Aide et Exemples pour l' Etape 6-5:
</t>
        </r>
        <r>
          <rPr>
            <sz val="8"/>
            <rFont val="Tahoma"/>
            <family val="2"/>
          </rPr>
          <t xml:space="preserve">
Bilan des relations</t>
        </r>
      </text>
    </comment>
    <comment ref="A34" authorId="0">
      <text>
        <r>
          <rPr>
            <b/>
            <u val="single"/>
            <sz val="9"/>
            <rFont val="Tahoma"/>
            <family val="2"/>
          </rPr>
          <t>Etape 6 :</t>
        </r>
        <r>
          <rPr>
            <b/>
            <sz val="9"/>
            <rFont val="Tahoma"/>
            <family val="2"/>
          </rPr>
          <t xml:space="preserve">
</t>
        </r>
        <r>
          <rPr>
            <sz val="9"/>
            <rFont val="Tahoma"/>
            <family val="2"/>
          </rPr>
          <t xml:space="preserve">
 Analyser les problèmes identifiés selon les étapes suivantes :
- Description du problème. Enoncer le plus précisément possible, les faits observés, l’impact sur le client ou en interne,
cas isolé ou problème récurrent, etc.
- Recherche des causes du problème (voir les questions ci-dessus).
- Eviter de conclure d’emblée à une simple erreur humaine qui est le plus souvent une conséquence, et non une cause.
- Chercher les solutions possibles pour agir sur les causes identifiées.
- Choisir les solutions les plus pertinentes et économiquement acceptables.
- Mettre les solutions en œuvre (Qui fait quoi pour quand ?).
- Vérifier la mise en œuvre.
- Vérifier que les solutions choisies ont permis de résoudre le problème.
- Intégrer ces solutions dans les pratiques de l’entreprise. 
• Garder une trace écrite des investigations menées et de leurs résultats, par exemple sur une fiche qui reprend les étapes
ci-dessus.
• La méthode ci-dessus permet de résoudre la plupart des problèmes. Pour des problèmes plus complexes il existe des outils
structurés (5M, arbre des causes, 5 pourquoi, diagrammes de PARETO, 8D, etc.). Ces méthodes sont largement décrites
dans des ouvrages.</t>
        </r>
      </text>
    </comment>
    <comment ref="C37" authorId="0">
      <text>
        <r>
          <rPr>
            <b/>
            <u val="single"/>
            <sz val="8"/>
            <rFont val="Tahoma"/>
            <family val="2"/>
          </rPr>
          <t xml:space="preserve">Aide et Exemples pour l' Etape 7-3:
</t>
        </r>
        <r>
          <rPr>
            <sz val="8"/>
            <rFont val="Tahoma"/>
            <family val="2"/>
          </rPr>
          <t xml:space="preserve">
Enchainement des évènements qui a occasionné le problème</t>
        </r>
      </text>
    </comment>
    <comment ref="C38" authorId="0">
      <text>
        <r>
          <rPr>
            <b/>
            <u val="single"/>
            <sz val="8"/>
            <rFont val="Tahoma"/>
            <family val="2"/>
          </rPr>
          <t xml:space="preserve">Aide et Exemples pour l' Etape 7-4:
</t>
        </r>
        <r>
          <rPr>
            <sz val="8"/>
            <rFont val="Tahoma"/>
            <family val="2"/>
          </rPr>
          <t xml:space="preserve">
Fournisseur ou prestataire de service
Matière première
Moyen de production
Informations erronées, non connues ou mal interprétées
Modes opératoire absents, imprécis ou non respectés
Personnel insuffisamment formé
Environnement de travail non maitrisé</t>
        </r>
      </text>
    </comment>
    <comment ref="C40" authorId="0">
      <text>
        <r>
          <rPr>
            <b/>
            <u val="single"/>
            <sz val="8"/>
            <rFont val="Tahoma"/>
            <family val="2"/>
          </rPr>
          <t xml:space="preserve">Aide et Exemples pour l' Etape 7-6:
</t>
        </r>
        <r>
          <rPr>
            <sz val="8"/>
            <rFont val="Tahoma"/>
            <family val="2"/>
          </rPr>
          <t xml:space="preserve">
Les actions apportées
Désignation du responsable
Planification</t>
        </r>
      </text>
    </comment>
    <comment ref="A41" authorId="0">
      <text>
        <r>
          <rPr>
            <b/>
            <u val="single"/>
            <sz val="9"/>
            <rFont val="Tahoma"/>
            <family val="2"/>
          </rPr>
          <t>Etape 8 :</t>
        </r>
        <r>
          <rPr>
            <sz val="9"/>
            <rFont val="Tahoma"/>
            <family val="2"/>
          </rPr>
          <t xml:space="preserve">
 Programmer la réunion de bilan.
• Préparer la réunion : 
- établir un ordre du jour (voir les questions ci-dessus) ;
- inviter les responsables de l’entreprise et toute personne dont la présence est jugée utile ;
- chaque participant prépare les informations à traiter en fonction de l’ordre du jour.
• Lors de la réunion, les décisions s’appuient sur des faits et des informations fiables.
• Une bonne pratique consiste à garder une trace (compte-rendu, relevé de décision) de ce bilan.
• La communication au personnel des résultats obtenus et des décisions prises contribue à maintenir son implication et sa motivation  à  mettre  en  place  les  améliorations  décidées.  L’encadrement  de  proximité  (agents  de  maîtrise,  chefs
d’équipes…) est un bon relais pour cette communication.
Il est alors temps de présenter au personnel la troisième phase de la démarche, son contenu et le calendrier prévisionnel.</t>
        </r>
      </text>
    </comment>
    <comment ref="C45" authorId="0">
      <text>
        <r>
          <rPr>
            <b/>
            <u val="single"/>
            <sz val="8"/>
            <rFont val="Tahoma"/>
            <family val="2"/>
          </rPr>
          <t xml:space="preserve">Aide et Exemples pour l' Etape 8-3:
</t>
        </r>
        <r>
          <rPr>
            <sz val="8"/>
            <rFont val="Tahoma"/>
            <family val="2"/>
          </rPr>
          <t xml:space="preserve">
Réclamations clients
Anomalies  relatives aux produits/services
Disfonctionnement de l'organisation interne</t>
        </r>
      </text>
    </comment>
    <comment ref="C48" authorId="0">
      <text>
        <r>
          <rPr>
            <b/>
            <u val="single"/>
            <sz val="8"/>
            <rFont val="Tahoma"/>
            <family val="2"/>
          </rPr>
          <t>Aide et Exemples pour l' Etape 8-7:</t>
        </r>
        <r>
          <rPr>
            <b/>
            <sz val="8"/>
            <rFont val="Tahoma"/>
            <family val="2"/>
          </rPr>
          <t xml:space="preserve">
</t>
        </r>
        <r>
          <rPr>
            <sz val="8"/>
            <rFont val="Tahoma"/>
            <family val="2"/>
          </rPr>
          <t xml:space="preserve">
Exigence clients
Evolution de la réglementation</t>
        </r>
      </text>
    </comment>
    <comment ref="C49" authorId="0">
      <text>
        <r>
          <rPr>
            <b/>
            <u val="single"/>
            <sz val="8"/>
            <rFont val="Tahoma"/>
            <family val="2"/>
          </rPr>
          <t xml:space="preserve">Aide et Exemples pour l' Etape 8-8:
</t>
        </r>
        <r>
          <rPr>
            <sz val="8"/>
            <rFont val="Tahoma"/>
            <family val="2"/>
          </rPr>
          <t xml:space="preserve">
Communication avec les salariés
Investissements
Formations
Embauches</t>
        </r>
      </text>
    </comment>
  </commentList>
</comments>
</file>

<file path=xl/comments4.xml><?xml version="1.0" encoding="utf-8"?>
<comments xmlns="http://schemas.openxmlformats.org/spreadsheetml/2006/main">
  <authors>
    <author>Auteur</author>
  </authors>
  <commentList>
    <comment ref="A3" authorId="0">
      <text>
        <r>
          <rPr>
            <b/>
            <u val="single"/>
            <sz val="8"/>
            <rFont val="Tahoma"/>
            <family val="2"/>
          </rPr>
          <t xml:space="preserve">Etape 3 : </t>
        </r>
        <r>
          <rPr>
            <b/>
            <sz val="8"/>
            <rFont val="Tahoma"/>
            <family val="2"/>
          </rPr>
          <t xml:space="preserve">
</t>
        </r>
        <r>
          <rPr>
            <sz val="8"/>
            <rFont val="Tahoma"/>
            <family val="2"/>
          </rPr>
          <t xml:space="preserve">
La démarche nécessite que le chef d'entreprise porte le projet même si :
• il pourra s'appuyer par la suite sur un collaborateur (membre de l’encadrement de préférence selon la taille de l'entreprise)
pour assurer cette responsabilité. 
• il fait appel à un appui extérieur (chambre consulaire, organisation professionnelle, consultant, etc.).
Le lancement de la démarche peut se faire dans le cadre d’une réunion générale au cours de laquelle la direction communique
sur :
• les objectifs de la démarche et les résultats attendus par exemple :
- accéder ou se maintenir sur des marchés ;
- satisfaire les clients ;
- répondre aux exigences réglementaires ;
- améliorer les performances économiques, commerciales, logistiques, de production, image de marque ;
- améliorer l'organisation interne.
• Le calendrier prévisionnel du projet et les étapes successives.
• Le rôle et la contribution de chacun quant aux améliorations visées.
Il est conseillé de conserver une trace de cette réunion (supports de présentation par exemple).
En complément de cette réunion, d’autres supports peuvent aider à la communication : intranet, newsletter, affichage, etc.
Des échanges réguliers avec le personnel permettront de s'assurer de son implication et de la maintenir.
Afin que chacun se sente concerné, il est recommandé de prévoir et d'annoncer que l'objectif final est de déployer cette
démarche sur l'ensemble des produits/services.</t>
        </r>
      </text>
    </comment>
    <comment ref="C4" authorId="0">
      <text>
        <r>
          <rPr>
            <b/>
            <sz val="8"/>
            <rFont val="Tahoma"/>
            <family val="2"/>
          </rPr>
          <t xml:space="preserve">Etape 3,1:
</t>
        </r>
        <r>
          <rPr>
            <sz val="8"/>
            <rFont val="Tahoma"/>
            <family val="2"/>
          </rPr>
          <t xml:space="preserve">
Marché actuels et potentiels
Tendance évolutive
Positionnement concurrentiel</t>
        </r>
      </text>
    </comment>
    <comment ref="C8" authorId="0">
      <text>
        <r>
          <rPr>
            <b/>
            <u val="single"/>
            <sz val="8"/>
            <rFont val="Tahoma"/>
            <family val="2"/>
          </rPr>
          <t xml:space="preserve">Aide et Exemples pour l' Etape 1,5:
</t>
        </r>
        <r>
          <rPr>
            <sz val="8"/>
            <rFont val="Tahoma"/>
            <family val="2"/>
          </rPr>
          <t xml:space="preserve">
Orientation stratégique et intégration de ces dernières dans la politique Qualité
Compréhensible par tous
Prise en compte des risques</t>
        </r>
      </text>
    </comment>
    <comment ref="G8" authorId="0">
      <text>
        <r>
          <rPr>
            <b/>
            <u val="single"/>
            <sz val="9"/>
            <rFont val="Tahoma"/>
            <family val="2"/>
          </rPr>
          <t>Description de l'Etat Initial:</t>
        </r>
        <r>
          <rPr>
            <b/>
            <sz val="9"/>
            <rFont val="Tahoma"/>
            <family val="2"/>
          </rPr>
          <t xml:space="preserve">
</t>
        </r>
        <r>
          <rPr>
            <sz val="9"/>
            <rFont val="Tahoma"/>
            <family val="2"/>
          </rPr>
          <t xml:space="preserve">
Le processus est identifié dans le cadre de la cartographie de l'entreprise
les pratiques ne sont ni systématiques ni formalisées
les résultats dépendent essentiellement des acteurs
le processus est instable
les risques client sont forts
les ressources sont fortes au regard des résultats.</t>
        </r>
      </text>
    </comment>
    <comment ref="G9" authorId="0">
      <text>
        <r>
          <rPr>
            <b/>
            <u val="single"/>
            <sz val="9"/>
            <rFont val="Tahoma"/>
            <family val="2"/>
          </rPr>
          <t>Description de l'Etat Reproductible:</t>
        </r>
        <r>
          <rPr>
            <b/>
            <sz val="9"/>
            <rFont val="Tahoma"/>
            <family val="2"/>
          </rPr>
          <t xml:space="preserve">
</t>
        </r>
        <r>
          <rPr>
            <sz val="9"/>
            <rFont val="Tahoma"/>
            <family val="2"/>
          </rPr>
          <t xml:space="preserve">
Le processus est décrit
Il est documenté et peut être reproduit
un système de mesure est défini
les risques client sont faibles
l'efficience est à améliorer.</t>
        </r>
      </text>
    </comment>
    <comment ref="G10" authorId="0">
      <text>
        <r>
          <rPr>
            <b/>
            <u val="single"/>
            <sz val="9"/>
            <rFont val="Tahoma"/>
            <family val="2"/>
          </rPr>
          <t xml:space="preserve">Description de l'Etat Défini:
</t>
        </r>
        <r>
          <rPr>
            <sz val="9"/>
            <rFont val="Tahoma"/>
            <family val="2"/>
          </rPr>
          <t>Le processus est ajusté
appliqué de façon correcte
un système de gestion et de mesure est mis en œuvre
une capitalisation est mise en place.</t>
        </r>
      </text>
    </comment>
    <comment ref="G11" authorId="0">
      <text>
        <r>
          <rPr>
            <b/>
            <u val="single"/>
            <sz val="9"/>
            <rFont val="Tahoma"/>
            <family val="2"/>
          </rPr>
          <t>Description de l'Etat Managé:</t>
        </r>
        <r>
          <rPr>
            <b/>
            <sz val="9"/>
            <rFont val="Tahoma"/>
            <family val="2"/>
          </rPr>
          <t xml:space="preserve">
</t>
        </r>
        <r>
          <rPr>
            <sz val="9"/>
            <rFont val="Tahoma"/>
            <family val="2"/>
          </rPr>
          <t xml:space="preserve">
des mesures quantitatives sont institutionnalisées et sont exploitées pour prévoir et améliorer les performances du processus (coût, délai, qualité).</t>
        </r>
      </text>
    </comment>
    <comment ref="G12" authorId="0">
      <text>
        <r>
          <rPr>
            <b/>
            <u val="single"/>
            <sz val="9"/>
            <rFont val="Tahoma"/>
            <family val="2"/>
          </rPr>
          <t>Description de l'Etat Optimisé:</t>
        </r>
        <r>
          <rPr>
            <sz val="9"/>
            <rFont val="Tahoma"/>
            <family val="2"/>
          </rPr>
          <t xml:space="preserve">
L'amélioration continue du processus est intégrée dans le fonctionnement quotidien de l'entreprise (pilotage, étalonnage, amélioration).</t>
        </r>
      </text>
    </comment>
    <comment ref="G13" authorId="0">
      <text>
        <r>
          <rPr>
            <b/>
            <u val="single"/>
            <sz val="9"/>
            <rFont val="Tahoma"/>
            <family val="2"/>
          </rPr>
          <t>Description de l'Amélioration Continue :</t>
        </r>
        <r>
          <rPr>
            <sz val="9"/>
            <rFont val="Tahoma"/>
            <family val="2"/>
          </rPr>
          <t xml:space="preserve">
Le processus fait l'objet d'une permanent remise en cause de son existence
L'organisation de l'entreprise se trouve dans une optique d'innovation / rupture pour l'évolution</t>
        </r>
      </text>
    </comment>
    <comment ref="C16" authorId="0">
      <text>
        <r>
          <rPr>
            <b/>
            <u val="single"/>
            <sz val="8"/>
            <rFont val="Tahoma"/>
            <family val="2"/>
          </rPr>
          <t xml:space="preserve">Aide et Exemples pour l' Etape 3,1 : </t>
        </r>
        <r>
          <rPr>
            <b/>
            <sz val="8"/>
            <rFont val="Tahoma"/>
            <family val="2"/>
          </rPr>
          <t xml:space="preserve">
</t>
        </r>
        <r>
          <rPr>
            <sz val="8"/>
            <rFont val="Tahoma"/>
            <family val="2"/>
          </rPr>
          <t xml:space="preserve">
Caractéristiques : 
- Concret
- Réaliste </t>
        </r>
      </text>
    </comment>
    <comment ref="C18" authorId="0">
      <text>
        <r>
          <rPr>
            <b/>
            <u val="single"/>
            <sz val="8"/>
            <rFont val="Tahoma"/>
            <family val="2"/>
          </rPr>
          <t>Aide et Exemples pour l' Etape 3,3:</t>
        </r>
        <r>
          <rPr>
            <sz val="8"/>
            <rFont val="Tahoma"/>
            <family val="2"/>
          </rPr>
          <t xml:space="preserve">
Moyens Humains et techniques</t>
        </r>
      </text>
    </comment>
    <comment ref="C22" authorId="0">
      <text>
        <r>
          <rPr>
            <b/>
            <u val="single"/>
            <sz val="8"/>
            <rFont val="Tahoma"/>
            <family val="2"/>
          </rPr>
          <t>Aide et Exemples pour l' Etape 4.1:</t>
        </r>
        <r>
          <rPr>
            <b/>
            <sz val="8"/>
            <rFont val="Tahoma"/>
            <family val="2"/>
          </rPr>
          <t xml:space="preserve">
</t>
        </r>
        <r>
          <rPr>
            <sz val="8"/>
            <rFont val="Tahoma"/>
            <family val="2"/>
          </rPr>
          <t xml:space="preserve">
La satisfaction du client
Cout
Fonctionnement de l'entreprise
Atteinte des objectifs</t>
        </r>
      </text>
    </comment>
    <comment ref="C25" authorId="0">
      <text>
        <r>
          <rPr>
            <b/>
            <u val="single"/>
            <sz val="8"/>
            <rFont val="Tahoma"/>
            <family val="2"/>
          </rPr>
          <t>Etape 4,4:</t>
        </r>
        <r>
          <rPr>
            <b/>
            <sz val="8"/>
            <rFont val="Tahoma"/>
            <family val="2"/>
          </rPr>
          <t xml:space="preserve">
</t>
        </r>
        <r>
          <rPr>
            <sz val="8"/>
            <rFont val="Tahoma"/>
            <family val="2"/>
          </rPr>
          <t xml:space="preserve">
Détection
Evitabilité
Limiter les conséquences
Efficacité
</t>
        </r>
      </text>
    </comment>
    <comment ref="C28" authorId="0">
      <text>
        <r>
          <rPr>
            <b/>
            <u val="single"/>
            <sz val="8"/>
            <rFont val="Tahoma"/>
            <family val="2"/>
          </rPr>
          <t>Aide et Exemples pour l' Etape 5,1:</t>
        </r>
        <r>
          <rPr>
            <b/>
            <sz val="8"/>
            <rFont val="Tahoma"/>
            <family val="2"/>
          </rPr>
          <t xml:space="preserve">
</t>
        </r>
        <r>
          <rPr>
            <sz val="8"/>
            <rFont val="Tahoma"/>
            <family val="2"/>
          </rPr>
          <t xml:space="preserve">
Définition 
Diffusion des mises à jours
Désignation du personnel chargé de la documentation
</t>
        </r>
      </text>
    </comment>
    <comment ref="C29" authorId="0">
      <text>
        <r>
          <rPr>
            <b/>
            <u val="single"/>
            <sz val="8"/>
            <rFont val="Tahoma"/>
            <family val="2"/>
          </rPr>
          <t>Aide et Exemples pour l' Etape 5,2:</t>
        </r>
        <r>
          <rPr>
            <b/>
            <sz val="8"/>
            <rFont val="Tahoma"/>
            <family val="2"/>
          </rPr>
          <t xml:space="preserve">
</t>
        </r>
        <r>
          <rPr>
            <sz val="8"/>
            <rFont val="Tahoma"/>
            <family val="2"/>
          </rPr>
          <t xml:space="preserve">
Définition
Personnes impliquées
Implication de la compétences du personnel
Validation de la documentation
Diffusion et mise à disposition</t>
        </r>
      </text>
    </comment>
    <comment ref="C30" authorId="0">
      <text>
        <r>
          <rPr>
            <b/>
            <u val="single"/>
            <sz val="8"/>
            <rFont val="Tahoma"/>
            <family val="2"/>
          </rPr>
          <t xml:space="preserve">Aide et Exemples pour l' Etape 5,3 : 
</t>
        </r>
        <r>
          <rPr>
            <sz val="8"/>
            <rFont val="Tahoma"/>
            <family val="2"/>
          </rPr>
          <t xml:space="preserve">
Définition
Format (papier/numérique)
Collecte
Conservation
Consultation
Archives
Destruction</t>
        </r>
      </text>
    </comment>
    <comment ref="C33" authorId="0">
      <text>
        <r>
          <rPr>
            <b/>
            <u val="single"/>
            <sz val="9"/>
            <rFont val="Tahoma"/>
            <family val="2"/>
          </rPr>
          <t>Aide et Exemples pour l' Etape 6,2:</t>
        </r>
        <r>
          <rPr>
            <b/>
            <sz val="9"/>
            <rFont val="Tahoma"/>
            <family val="2"/>
          </rPr>
          <t xml:space="preserve">
</t>
        </r>
        <r>
          <rPr>
            <sz val="9"/>
            <rFont val="Tahoma"/>
            <family val="2"/>
          </rPr>
          <t xml:space="preserve">
Procédures Applicables
Objectifs
Méthodes Définies
Résultats Attendus</t>
        </r>
      </text>
    </comment>
    <comment ref="C34" authorId="0">
      <text>
        <r>
          <rPr>
            <b/>
            <u val="single"/>
            <sz val="9"/>
            <rFont val="Tahoma"/>
            <family val="2"/>
          </rPr>
          <t>Aide et Exemples pour l' Etape 6,3 :</t>
        </r>
        <r>
          <rPr>
            <b/>
            <sz val="9"/>
            <rFont val="Tahoma"/>
            <family val="2"/>
          </rPr>
          <t xml:space="preserve">
</t>
        </r>
        <r>
          <rPr>
            <sz val="9"/>
            <rFont val="Tahoma"/>
            <family val="2"/>
          </rPr>
          <t xml:space="preserve">
Compétences
Disponibilité
Moyens</t>
        </r>
      </text>
    </comment>
    <comment ref="C36" authorId="0">
      <text>
        <r>
          <rPr>
            <b/>
            <u val="single"/>
            <sz val="9"/>
            <rFont val="Tahoma"/>
            <family val="2"/>
          </rPr>
          <t>Aide et Exemples pour l' Etape 6.5:</t>
        </r>
        <r>
          <rPr>
            <b/>
            <sz val="9"/>
            <rFont val="Tahoma"/>
            <family val="2"/>
          </rPr>
          <t xml:space="preserve">
</t>
        </r>
        <r>
          <rPr>
            <sz val="9"/>
            <rFont val="Tahoma"/>
            <family val="2"/>
          </rPr>
          <t xml:space="preserve">
Enregistrement
Analyse
Plan d'action
Communication
Suivi</t>
        </r>
      </text>
    </comment>
    <comment ref="C40" authorId="0">
      <text>
        <r>
          <rPr>
            <b/>
            <u val="single"/>
            <sz val="9"/>
            <rFont val="Tahoma"/>
            <family val="2"/>
          </rPr>
          <t>Aide et Exemples pour l' Etape 7,3:</t>
        </r>
        <r>
          <rPr>
            <b/>
            <sz val="9"/>
            <rFont val="Tahoma"/>
            <family val="2"/>
          </rPr>
          <t xml:space="preserve">
</t>
        </r>
        <r>
          <rPr>
            <sz val="9"/>
            <rFont val="Tahoma"/>
            <family val="2"/>
          </rPr>
          <t xml:space="preserve">
Informations positives
ou négatives</t>
        </r>
      </text>
    </comment>
    <comment ref="C48" authorId="0">
      <text>
        <r>
          <rPr>
            <b/>
            <u val="single"/>
            <sz val="8"/>
            <rFont val="Tahoma"/>
            <family val="2"/>
          </rPr>
          <t>Aide et Exemples pour l' Etape 8,3:</t>
        </r>
        <r>
          <rPr>
            <sz val="8"/>
            <rFont val="Tahoma"/>
            <family val="2"/>
          </rPr>
          <t xml:space="preserve">
Point Forts
Points Faibles</t>
        </r>
      </text>
    </comment>
    <comment ref="C49" authorId="0">
      <text>
        <r>
          <rPr>
            <b/>
            <u val="single"/>
            <sz val="8"/>
            <rFont val="Tahoma"/>
            <family val="2"/>
          </rPr>
          <t>Aide et Exemples pour l' Etape 8,4 :</t>
        </r>
        <r>
          <rPr>
            <b/>
            <sz val="8"/>
            <rFont val="Tahoma"/>
            <family val="2"/>
          </rPr>
          <t xml:space="preserve">
</t>
        </r>
        <r>
          <rPr>
            <sz val="8"/>
            <rFont val="Tahoma"/>
            <family val="2"/>
          </rPr>
          <t xml:space="preserve">
Satisfaction
Réclamations</t>
        </r>
      </text>
    </comment>
    <comment ref="C50" authorId="0">
      <text>
        <r>
          <rPr>
            <b/>
            <u val="single"/>
            <sz val="9"/>
            <rFont val="Tahoma"/>
            <family val="2"/>
          </rPr>
          <t xml:space="preserve">Aide et Exemples pour l' Etape 8,5 : 
</t>
        </r>
        <r>
          <rPr>
            <sz val="9"/>
            <rFont val="Tahoma"/>
            <family val="2"/>
          </rPr>
          <t xml:space="preserve">
Modifications de l'organisation
Besoin d'amélioration/évolution
Ressources nécessaires
Engagement politique qualité</t>
        </r>
      </text>
    </comment>
    <comment ref="C51" authorId="0">
      <text>
        <r>
          <rPr>
            <b/>
            <u val="single"/>
            <sz val="8"/>
            <rFont val="Tahoma"/>
            <family val="2"/>
          </rPr>
          <t xml:space="preserve">Aide et Exemples pour l' Etape 8.6 : </t>
        </r>
        <r>
          <rPr>
            <sz val="8"/>
            <rFont val="Tahoma"/>
            <family val="2"/>
          </rPr>
          <t xml:space="preserve">
Présentation des résultats
Compte rendu
Plan d'actions</t>
        </r>
      </text>
    </comment>
  </commentList>
</comments>
</file>

<file path=xl/comments7.xml><?xml version="1.0" encoding="utf-8"?>
<comments xmlns="http://schemas.openxmlformats.org/spreadsheetml/2006/main">
  <authors>
    <author>Auteur</author>
  </authors>
  <commentList>
    <comment ref="B4" authorId="0">
      <text>
        <r>
          <rPr>
            <b/>
            <u val="single"/>
            <sz val="9"/>
            <rFont val="Tahoma"/>
            <family val="2"/>
          </rPr>
          <t>Questions:</t>
        </r>
        <r>
          <rPr>
            <sz val="9"/>
            <rFont val="Tahoma"/>
            <family val="2"/>
          </rPr>
          <t xml:space="preserve">
Questions Associées</t>
        </r>
      </text>
    </comment>
    <comment ref="C4" authorId="0">
      <text>
        <r>
          <rPr>
            <b/>
            <u val="single"/>
            <sz val="9"/>
            <rFont val="Tahoma"/>
            <family val="2"/>
          </rPr>
          <t xml:space="preserve">VOUS: </t>
        </r>
        <r>
          <rPr>
            <b/>
            <sz val="9"/>
            <rFont val="Tahoma"/>
            <family val="2"/>
          </rPr>
          <t xml:space="preserve">
</t>
        </r>
        <r>
          <rPr>
            <sz val="9"/>
            <rFont val="Tahoma"/>
            <family val="2"/>
          </rPr>
          <t xml:space="preserve">
Votre pourcentage de réponse sur la question</t>
        </r>
      </text>
    </comment>
    <comment ref="A32" authorId="0">
      <text>
        <r>
          <rPr>
            <b/>
            <u val="single"/>
            <sz val="9"/>
            <rFont val="Tahoma"/>
            <family val="2"/>
          </rPr>
          <t xml:space="preserve">Compatibilité : </t>
        </r>
        <r>
          <rPr>
            <sz val="9"/>
            <rFont val="Tahoma"/>
            <family val="2"/>
          </rPr>
          <t xml:space="preserve">
Si pour une raison quelconque vous ne voyez pas ces icones apparaitre, c'est que vous êtes sur Office 2003.
Dans ce cas, les valeurs sont numériques</t>
        </r>
      </text>
    </comment>
  </commentList>
</comments>
</file>

<file path=xl/sharedStrings.xml><?xml version="1.0" encoding="utf-8"?>
<sst xmlns="http://schemas.openxmlformats.org/spreadsheetml/2006/main" count="657" uniqueCount="400">
  <si>
    <t>A2</t>
  </si>
  <si>
    <t>A4</t>
  </si>
  <si>
    <t>A5</t>
  </si>
  <si>
    <t>A6</t>
  </si>
  <si>
    <t>A7</t>
  </si>
  <si>
    <t>A8</t>
  </si>
  <si>
    <t>B1</t>
  </si>
  <si>
    <t>C1</t>
  </si>
  <si>
    <t>A1</t>
  </si>
  <si>
    <t>C2</t>
  </si>
  <si>
    <t>A3</t>
  </si>
  <si>
    <t>B7</t>
  </si>
  <si>
    <t>C5</t>
  </si>
  <si>
    <t>C4</t>
  </si>
  <si>
    <t>C3</t>
  </si>
  <si>
    <t>B8</t>
  </si>
  <si>
    <t>Nom</t>
  </si>
  <si>
    <t>Avancement</t>
  </si>
  <si>
    <t>Nombre d'etapes</t>
  </si>
  <si>
    <t>Diagnostic</t>
  </si>
  <si>
    <t>B2</t>
  </si>
  <si>
    <t>B3</t>
  </si>
  <si>
    <t>B4</t>
  </si>
  <si>
    <t>B5</t>
  </si>
  <si>
    <t>B6</t>
  </si>
  <si>
    <t>C6</t>
  </si>
  <si>
    <t>C7</t>
  </si>
  <si>
    <t>C8</t>
  </si>
  <si>
    <t>SOARES Denis</t>
  </si>
  <si>
    <t>WU Jian</t>
  </si>
  <si>
    <t>DA LAGE Mathieu</t>
  </si>
  <si>
    <t>LIU Chunmei</t>
  </si>
  <si>
    <t>PIERRET Marion</t>
  </si>
  <si>
    <t>Etape 1</t>
  </si>
  <si>
    <t>Etape 2</t>
  </si>
  <si>
    <t>Etape 3</t>
  </si>
  <si>
    <t>Le processus d'évaluation de nos pratiques est mis en œuvre</t>
  </si>
  <si>
    <t>Le processus de prise de décision vis-à-vis d'un fournisseur manquant de performance sur un critère est mis en place</t>
  </si>
  <si>
    <t>NIVEAU 1 : ORIENTATION CLIENT</t>
  </si>
  <si>
    <t>Etape 1 : Lancement de la démarche</t>
  </si>
  <si>
    <t>Le processus d'identification des ressources nécessaires pour lancer la démarche est mis en place</t>
  </si>
  <si>
    <t>Le processus de communication et d'information et de compréhension auprès du personnel est mis en place</t>
  </si>
  <si>
    <t>Etape 2 : Analyser la demande client</t>
  </si>
  <si>
    <t>Le processus d’identification des clients et de leurs attentes est mis en place</t>
  </si>
  <si>
    <t>Le processus d'organisation interne vis-à-vis des demandes clients est mis en place</t>
  </si>
  <si>
    <t>Le processus d’identification des réglementations actuelles à notre métier et à la demande de notre client est mis en place</t>
  </si>
  <si>
    <t>Le processus d'identification de demandes induites des clients est mis en place</t>
  </si>
  <si>
    <t xml:space="preserve">Etape 3 : Elaborer l'offre et se mettre d'accord avec le client </t>
  </si>
  <si>
    <t>Le processus d'évaluation des risques, et de leurs acceptabilités, en acceptant la demande pour les 2 parties est mis en place</t>
  </si>
  <si>
    <t>Le processus d'acquisition de la commande en fonction des limites de temps est mis en place</t>
  </si>
  <si>
    <t>Le processus d'identification des besoins et des contraintes liés à l'offre est mis en place</t>
  </si>
  <si>
    <t>Le processus de communication relative aux informations produit/service pour le client est mis en place (et les informations sont à jour)</t>
  </si>
  <si>
    <t>Etape 4 : Assurer que tout ce qui est nécessaire pour réaliser le travail est disponible</t>
  </si>
  <si>
    <t>Le processus de vérification de la disponibilité des moyens de base est mis en place</t>
  </si>
  <si>
    <t>Le processus de diffusion des besoins du client au personnel opérant la commande est identifié</t>
  </si>
  <si>
    <t>Le processus de cohérence des activités est mis en place</t>
  </si>
  <si>
    <t>Le processus d'application des procédures et des contrôles qualité à réaliser pendant la réalisation du produit/service est mis en place</t>
  </si>
  <si>
    <t>Etape 5 : Réaliser ce qui est prévu et vérifier que le résultat obtenu est conforme à l'attendu</t>
  </si>
  <si>
    <t>Le processus de vérification de la conformité des produits achetés/sous-traités à ma commande est mis en place</t>
  </si>
  <si>
    <t>Le processus de vérification des contrôles nécessaires sont réalisés et corrections continue des anomalies est mis en place</t>
  </si>
  <si>
    <t>Etape 6 : Corriger les problèmes</t>
  </si>
  <si>
    <t>Si une anomalie est détectée par l’entreprise :</t>
  </si>
  <si>
    <t>Si oui, la solution apportée et en accord avec le client</t>
  </si>
  <si>
    <t>Si non, l'explication de la non-recevabilité est développée au client</t>
  </si>
  <si>
    <t>Etape 7 : Faire le bilan des résultats</t>
  </si>
  <si>
    <t>Le processus d’enregistrements et d'interprétation des résultats obtenus est mis en place</t>
  </si>
  <si>
    <t>Le processus d’identification des changements apportés est mis en place</t>
  </si>
  <si>
    <t>Le processus de mesure de notre satisfaction des résultats obtenus et d'une éventuelle amélioration est mis en place</t>
  </si>
  <si>
    <t>Le processus d'implication de mes salariés est mise en place</t>
  </si>
  <si>
    <r>
      <t>La continuité de la démarche est assurée</t>
    </r>
  </si>
  <si>
    <t xml:space="preserve">Le processus d'identification des données à prendre à compte est mis en place </t>
  </si>
  <si>
    <t>Le processus d'organisation du projet est mis en place</t>
  </si>
  <si>
    <t>Le processus d'obtention et vérification est mis en place</t>
  </si>
  <si>
    <t>NIVEAU 2 : Organisation Interne</t>
  </si>
  <si>
    <t>Etape 1 : Clarifier l’organisation et le rôle de chacun</t>
  </si>
  <si>
    <t>Etape 2 : Assurer la disponibilité des compétences</t>
  </si>
  <si>
    <t>Le processus d'identification des compétences présentes et manquantes est mis en place</t>
  </si>
  <si>
    <t>Le processus d'identification des risques suite à une perte de compétence est mis en place (départ d'un employé)</t>
  </si>
  <si>
    <t>Le processus de formation et validation de nouvelles acquisition de nouvelles compétences est mis en place</t>
  </si>
  <si>
    <t>Le processus de mise en valeur du travail de chacun est mis en place</t>
  </si>
  <si>
    <t>Etape 3 : Maîtriser les méthodes et moyens de réalisation</t>
  </si>
  <si>
    <t>Le processus d’identification des dysfonctionnements liées à une dérive des pratiques et/ou liés à  l’utilisation  d’un  matériel ou  d'un  équipement défectueux/mal réglé  est mis en place</t>
  </si>
  <si>
    <t xml:space="preserve">Le processus de repérage des machines fréquemment défaillante est mis en place </t>
  </si>
  <si>
    <t>Le processus d’identification des méthodes de travail nécessaires pour limiter les dysfonctionnements est mis en place</t>
  </si>
  <si>
    <t>Le processus d’identification des activités de maintenance nécessaires et des moyens de réalisation à acquérir est mis en place</t>
  </si>
  <si>
    <t>Etape 4 : Maîtriser les équipements de mesure</t>
  </si>
  <si>
    <t>Le processus d’identification des risques de détérioration ou de déréglage de l’équipement lors de son utilisation ou de son stockage est mis en place</t>
  </si>
  <si>
    <t>Étape 5 : Optimiser l’environnement de travail</t>
  </si>
  <si>
    <t>Le processus d’identification des facteurs physiques (température ambiante) pouvant impacter le produit/service est mis en place</t>
  </si>
  <si>
    <t>Le processus d’identification des anomalies et des réclamations connues imputables à des facteurs physiques ou humains est mis en place</t>
  </si>
  <si>
    <t xml:space="preserve">Le processus d’identification des exigences règlementaires applicables au domaine d’activité est mis en place </t>
  </si>
  <si>
    <t>Le processus d’identification des moyens et des méthodes à mettre en place pour maîtriser ces facteurs est mis en place</t>
  </si>
  <si>
    <t>Étape 6 : Maîtriser les achats</t>
  </si>
  <si>
    <t>Le processus d’identification des achats nécessaires à l’activité de l’entreprise et principalement ceux ayant un impact sur la conformité du produit/service ou sur la satisfaction du client est mis en place</t>
  </si>
  <si>
    <t>Le processus de mise en accord spécifique aux besoins avec nos fournisseurs est mis en place</t>
  </si>
  <si>
    <t>Étape 7 : Faire en sorte que les problèmes identifiés ne se renouvellent pas</t>
  </si>
  <si>
    <t>Le processus d'identification du problème à traiter est mis en place</t>
  </si>
  <si>
    <t>Le processus de description via les données factuelles est mis en place</t>
  </si>
  <si>
    <t>Le processus de mise en évidence d'un arbre des causes est mis en place</t>
  </si>
  <si>
    <t>Etape 8 : Faire le bilan des résultats</t>
  </si>
  <si>
    <t>Le processus d’amélioration des actions en organisation interne est mis en place</t>
  </si>
  <si>
    <t>Le processus de communication externe avec les fournisseurs et les clients est mis en place</t>
  </si>
  <si>
    <t>Le processus d’identification des fournisseurs qui nécessitent une attention particulière est mis en place</t>
  </si>
  <si>
    <t>Le processus d’identification des évolutions est mis en place</t>
  </si>
  <si>
    <t>Le processus de traitement des demandes clients dans l'ordre d'arrivée est mis en place</t>
  </si>
  <si>
    <t>Le processus de la méthode de résolution de problème permet d'identifier les problèmes avec succès et ceux qui persistent</t>
  </si>
  <si>
    <t xml:space="preserve">Le processus d’amélioration est mis en place </t>
  </si>
  <si>
    <t>Le processus de poursuite de la démarche et du plan d'action associé est mis en place</t>
  </si>
  <si>
    <t>NIVEAU 3 : Stratégie d'Entreprise</t>
  </si>
  <si>
    <t>Etape 1 : Analyser le marché et définir les orientations clients</t>
  </si>
  <si>
    <t>Le processus d'identification de notre position sur le marché vis-à-vis de la concurrence est mis en place</t>
  </si>
  <si>
    <t>Le processus d'identification et d'adaptation aux évolutions prévisibles et de notre potentielle adaptabilité sur l'activité est mis en place</t>
  </si>
  <si>
    <t>Le processus d'identification des risques liés à notre entreprise est mis en place</t>
  </si>
  <si>
    <t>le processus d'identification de la stratégie, politique et amélioration continue de notre entreprise est mis en place</t>
  </si>
  <si>
    <t>Etape 2 : Finaliser l'Organisation</t>
  </si>
  <si>
    <t>Le processus  d’informations de matières et/ou de produit entre ces processus est mis en place</t>
  </si>
  <si>
    <t>Le processus d'identification et de maitrise des risques liés aux processus est mis en place</t>
  </si>
  <si>
    <t>Etape 3 : Définir les objectifs et les moyens pour les atteindre</t>
  </si>
  <si>
    <t>Le processus d’identification et caractérisation de nos objectifs est mis en place</t>
  </si>
  <si>
    <t>Le processus de désignation des responsables pilotant nos objectifs est mis en place</t>
  </si>
  <si>
    <t>Le processus d’identification des actions et des moyens nécessaires est mis en place</t>
  </si>
  <si>
    <t>Le processus de désignation d'un responsable en charge du bon  fonctionnement de notre organisation et de l'amélioration continue est mis en place</t>
  </si>
  <si>
    <t xml:space="preserve">Le processus de communication et de compréhension auprès du personnel est mis en place </t>
  </si>
  <si>
    <t>Etape 4 : Identifier les risques et anticiper les dérives</t>
  </si>
  <si>
    <t>Le processus de détermination et anticipation de la probabilité de ces problèmes est mis en place</t>
  </si>
  <si>
    <t>Le processus d'identification des risques nécessitant des actions de préventions est mis en place</t>
  </si>
  <si>
    <t>Le processus d'identification des actions à mener est mis en place</t>
  </si>
  <si>
    <t>Etape 5 : Finaliser la documentation</t>
  </si>
  <si>
    <t>Le processus d'organisation de la documentation externe est mis en place</t>
  </si>
  <si>
    <t>Le processus d'organisation de la documentation interne est mis en place</t>
  </si>
  <si>
    <t>Le processus d'organisation des enregistrement est mis en place</t>
  </si>
  <si>
    <t>Etape 6 : Evaluer les pratiques</t>
  </si>
  <si>
    <t>Le processus de documents supports pour ces évaluations est mis en place</t>
  </si>
  <si>
    <t>Le processus d'identification des ressources nécessaires est mis en place</t>
  </si>
  <si>
    <t>Le processus de planification de ces évaluations est mis en place</t>
  </si>
  <si>
    <t>Le processus d'exploitation des évaluations est mis en place</t>
  </si>
  <si>
    <t>Le processus d’identification des interlocuteurs internes en contact avec nos clients est mis en place</t>
  </si>
  <si>
    <t>Le processus de sensibilisation à l’importance de recueillir ces informations et de les partager avec les clients est mis en place</t>
  </si>
  <si>
    <t>Le processus d’organisation du recueil d’informations auprès de ces interlocuteurs internes est mis en place</t>
  </si>
  <si>
    <t>Le processus d’identification des méthodes utilisée pour collecter les informations auprès de l’ensemble des clients concernant leur niveau de satisfaction est mis en place</t>
  </si>
  <si>
    <t>Le processus d’identification des autres sources possibles à exploiter est mis en place</t>
  </si>
  <si>
    <t>Le processus d’identification du moyen et du personnel exploitant l’ensemble des informations collectées est mis en place</t>
  </si>
  <si>
    <t xml:space="preserve">Les points à examiner lors d'une réunion sont : </t>
  </si>
  <si>
    <t>Le processus d'amélioration continue est mis en place</t>
  </si>
  <si>
    <t>Le processus d'information sur les retours clients est mis en place</t>
  </si>
  <si>
    <t>A. Continue</t>
  </si>
  <si>
    <t>Choix</t>
  </si>
  <si>
    <t>Récapitulatif Niveau 1</t>
  </si>
  <si>
    <t>Initial</t>
  </si>
  <si>
    <t>Reproductible</t>
  </si>
  <si>
    <t>Défini</t>
  </si>
  <si>
    <t>Managé</t>
  </si>
  <si>
    <t>Optimisé</t>
  </si>
  <si>
    <t>Choix et Statistiques</t>
  </si>
  <si>
    <t>Effectif</t>
  </si>
  <si>
    <t>%</t>
  </si>
  <si>
    <t>Récapitulatif Niveau 2</t>
  </si>
  <si>
    <t>Récapitulatif Niveau 3</t>
  </si>
  <si>
    <t>% Complété</t>
  </si>
  <si>
    <t>Etape 4</t>
  </si>
  <si>
    <t>Etape 5</t>
  </si>
  <si>
    <t>Etape 6</t>
  </si>
  <si>
    <t>Etape 7</t>
  </si>
  <si>
    <t>Etape 8</t>
  </si>
  <si>
    <t>Nombre d'Etapes</t>
  </si>
  <si>
    <t>Choix de l'Etape 8</t>
  </si>
  <si>
    <t>Exigence Générales</t>
  </si>
  <si>
    <t>Généralités</t>
  </si>
  <si>
    <t>Chapitre</t>
  </si>
  <si>
    <t>Titre</t>
  </si>
  <si>
    <t>Maitrise des documents</t>
  </si>
  <si>
    <t>Infrastructures</t>
  </si>
  <si>
    <t>Manuel Qualité</t>
  </si>
  <si>
    <t>Politique qualité</t>
  </si>
  <si>
    <t>Maitrise des enregistrements</t>
  </si>
  <si>
    <t>Engagement de la direction</t>
  </si>
  <si>
    <t>Ecoute client</t>
  </si>
  <si>
    <t>Représentant de la direction</t>
  </si>
  <si>
    <t>Communication interne</t>
  </si>
  <si>
    <t>Mise a disposition des ressources</t>
  </si>
  <si>
    <t>Compétence, sensibilisation et formation</t>
  </si>
  <si>
    <t>Environnement de travail</t>
  </si>
  <si>
    <t>Revue des exigences relatives au produit</t>
  </si>
  <si>
    <t>Communication avec les clients</t>
  </si>
  <si>
    <t>Planification de la conception</t>
  </si>
  <si>
    <t>Revue de la conception</t>
  </si>
  <si>
    <t>Validation de la conception</t>
  </si>
  <si>
    <t>Maitrise des modification de la conception</t>
  </si>
  <si>
    <t>Processus d'achat</t>
  </si>
  <si>
    <t>Information relatives aux achats</t>
  </si>
  <si>
    <t>maitrise de la production et de la préparation du service</t>
  </si>
  <si>
    <t>Validation des processus de production et de préparation du service</t>
  </si>
  <si>
    <t>Propriété du client</t>
  </si>
  <si>
    <t>Maitrise des dispositifs de surveillance et de mesure</t>
  </si>
  <si>
    <t>Satisfaction du client</t>
  </si>
  <si>
    <t>Audit Interne</t>
  </si>
  <si>
    <t>Surveillance et mesure des processus</t>
  </si>
  <si>
    <t>Surveillance et mesure du produit</t>
  </si>
  <si>
    <t>Maitrise du produit non conforme</t>
  </si>
  <si>
    <t>Analyse des données</t>
  </si>
  <si>
    <t>Objectifs qualité</t>
  </si>
  <si>
    <t>Planification du système de management de la qualité</t>
  </si>
  <si>
    <t>Responsabilité et autorité</t>
  </si>
  <si>
    <t>Eléments d'entrée de la revu</t>
  </si>
  <si>
    <t>Elément de sortie de la revue</t>
  </si>
  <si>
    <t>Planification de la réalisation du produit</t>
  </si>
  <si>
    <t>Détermination des exigences relatives au produit</t>
  </si>
  <si>
    <t>Eléments d'entrée de la conception</t>
  </si>
  <si>
    <t>Eléments de sortie de la conception</t>
  </si>
  <si>
    <t>Vérification de la conception</t>
  </si>
  <si>
    <t>Vérification du produit acheté</t>
  </si>
  <si>
    <t>Identification et traçabilité</t>
  </si>
  <si>
    <t>Préservation du produit</t>
  </si>
  <si>
    <t>Amélioration Continue</t>
  </si>
  <si>
    <t>Niveau 1</t>
  </si>
  <si>
    <t>Niveau 2</t>
  </si>
  <si>
    <t>Niveau 3</t>
  </si>
  <si>
    <t>VOUS</t>
  </si>
  <si>
    <t>VERDICT</t>
  </si>
  <si>
    <t>Sur</t>
  </si>
  <si>
    <t xml:space="preserve"> points de la norme ISO 9001:2008, vous répondez :</t>
  </si>
  <si>
    <t xml:space="preserve">Ainsi, vous répondez à </t>
  </si>
  <si>
    <t>°</t>
  </si>
  <si>
    <t>des exigences de la norme de l'ISO 9001:2008</t>
  </si>
  <si>
    <t>ISO 9001
v2008</t>
  </si>
  <si>
    <t>: 2</t>
  </si>
  <si>
    <t>:1</t>
  </si>
  <si>
    <t>:0</t>
  </si>
  <si>
    <t>4,2,1</t>
  </si>
  <si>
    <t>4,2,2</t>
  </si>
  <si>
    <t>4,2,3</t>
  </si>
  <si>
    <t>4,2,4</t>
  </si>
  <si>
    <t>5,4,1</t>
  </si>
  <si>
    <t>5,4,2</t>
  </si>
  <si>
    <t>5,5,1</t>
  </si>
  <si>
    <t>5,5,2</t>
  </si>
  <si>
    <t>5,5,3</t>
  </si>
  <si>
    <t>5,6,1</t>
  </si>
  <si>
    <t>5,6,2</t>
  </si>
  <si>
    <t>5,6,3</t>
  </si>
  <si>
    <t>6,2,1</t>
  </si>
  <si>
    <t>6,2,2</t>
  </si>
  <si>
    <t>7,2,1</t>
  </si>
  <si>
    <t>7,2,2</t>
  </si>
  <si>
    <t>7,2,3</t>
  </si>
  <si>
    <t>7,3,1</t>
  </si>
  <si>
    <t>7,3,2</t>
  </si>
  <si>
    <t>7,3,3</t>
  </si>
  <si>
    <t>7,3,4</t>
  </si>
  <si>
    <t>7,3,5</t>
  </si>
  <si>
    <t>7,3,6</t>
  </si>
  <si>
    <t>7,3,7</t>
  </si>
  <si>
    <t>7,4,1</t>
  </si>
  <si>
    <t>7,4,2</t>
  </si>
  <si>
    <t>7,4,3</t>
  </si>
  <si>
    <t>7,5,1</t>
  </si>
  <si>
    <t>7,5,2</t>
  </si>
  <si>
    <t>7,5,3</t>
  </si>
  <si>
    <t>7,5,4</t>
  </si>
  <si>
    <t>7,5,5</t>
  </si>
  <si>
    <t>8,2,1</t>
  </si>
  <si>
    <t>8,2,2</t>
  </si>
  <si>
    <t>8,2,3</t>
  </si>
  <si>
    <t>8,2,4</t>
  </si>
  <si>
    <t>8,5,1</t>
  </si>
  <si>
    <t>% Chapitre</t>
  </si>
  <si>
    <t>Ch4</t>
  </si>
  <si>
    <t>Ch5</t>
  </si>
  <si>
    <t>Ch6</t>
  </si>
  <si>
    <t>Ch7</t>
  </si>
  <si>
    <t>Ch8</t>
  </si>
  <si>
    <t>Le processus d'organisation des recueils et l'intégration des demandes complémentaires du client est bien mis en place</t>
  </si>
  <si>
    <t>Le processus de vérification de la conformité produit/livraison et respects des spécifications est mis en place</t>
  </si>
  <si>
    <t>Le processus d'identification des actions correctives et préventives sur une anomalie avant la livraison est mis en place</t>
  </si>
  <si>
    <t>Le processus d'identification des répercutions, d'une communication et des actions curatives est mis en place</t>
  </si>
  <si>
    <t>Le processus d’identification des phases de production ou de prestation de service présentant le plus de dysfonctionnements est mis en place</t>
  </si>
  <si>
    <t>Le processus de planification des revues de direction est mis en place</t>
  </si>
  <si>
    <t>L'ensemble des processus fonctionnent correctement, les non-conformités sont maitrisées  et des actions d'améliorations sont proposées</t>
  </si>
  <si>
    <t>Le processus d'information sur les audits internes est mis en place et démontre un bon fonctionnement de notre organisation</t>
  </si>
  <si>
    <t>Le processus d'interprétation des résultats est mis en place</t>
  </si>
  <si>
    <t>Terme</t>
  </si>
  <si>
    <t>Définition</t>
  </si>
  <si>
    <t>Action corrective</t>
  </si>
  <si>
    <t>Action préventive</t>
  </si>
  <si>
    <t>Action visant à éliminer la cause d'une non-conformité potentielle ou d'une autre situation potentielle indésirable.</t>
  </si>
  <si>
    <t>Action visant à éliminer une non-conformité détectée.</t>
  </si>
  <si>
    <t>Arbre des causes</t>
  </si>
  <si>
    <t>Schéma utilisé dans le domaine des risques professionnels pour mieux identifier a posteriori tous les faits nécessaires ayant abouti à un évènement indésirable (accident du travail, mais aussi défaillance d'un processus, etc.).</t>
  </si>
  <si>
    <t>LOGO DE VOTRE SOCIETE</t>
  </si>
  <si>
    <t>FDX 50-818</t>
  </si>
  <si>
    <t>Nous souhaitons faire vivre cet outil même après notre cursus terminé</t>
  </si>
  <si>
    <t>Le processus de réalisation de la demande client vis-à-vis des spécifications techniques et règlementaire est mis en place</t>
  </si>
  <si>
    <t>Le processus de planification des travaux en interne sont respectés</t>
  </si>
  <si>
    <t>Le processus d'identification des enseignements susceptibles d'aider pour d'autres projets est mis en place</t>
  </si>
  <si>
    <t>Le processus d’identification des raisons pour laquelle j'ai lancé une démarche qualité et des résultats est identifié</t>
  </si>
  <si>
    <t>Le processus de détermination des activités «cœur de métier» et leurs acteurs est réalisé</t>
  </si>
  <si>
    <t>Le processus de vérification validant la conformité des produits du fournisseur prenant en compte la performance des fournisseurs est mis en place</t>
  </si>
  <si>
    <t>Le processus d’évaluation des fournisseurs est mis en place</t>
  </si>
  <si>
    <t>Le processus d'enregistrement d'une récidive d'un problème de même cause est mis en place</t>
  </si>
  <si>
    <t>Le processus de gestion des problèmes récidivistes et de vérification d'efficacité des actions est mis en place</t>
  </si>
  <si>
    <t>Le processus d’identification et d'organisation et de hiérarchisation concernant les fonctions des activités nécessaires pour l'orientation client est mis en place (niveau 1)</t>
  </si>
  <si>
    <t>Le processus de communication sur la hiérarchie de l'entreprise est identifié</t>
  </si>
  <si>
    <t>Le processus d’identification des mesures et de l'équipement nécessaire pour ces mesures est mis en place</t>
  </si>
  <si>
    <t xml:space="preserve">Le processus d’identification des actions préventives/correctives/curatives vis-à-vis d'un équipement de mesure défectueux et déréglés est mis en place </t>
  </si>
  <si>
    <t>Le processus d’identification de sélection des fournisseurs via des critères est mis en place</t>
  </si>
  <si>
    <t>Le processus d'identification des problèmes potentiels ayant une incidence sur le produit est mis en place</t>
  </si>
  <si>
    <t>Le processus du suivi de l'évolution de la veille normative et règlementaire est mis en place</t>
  </si>
  <si>
    <t xml:space="preserve">Le processus d'identification et d'enchaînement des processus manquants au niveau stratégie d'entreprise est mis en place </t>
  </si>
  <si>
    <t>Les processus de désignation du responsable et de la gestion des processus sont mis en place</t>
  </si>
  <si>
    <t>Le processus d'identification des processus internes liés aux niveaux orientation client et organisation interne est cartographiée</t>
  </si>
  <si>
    <t>Le processus de planification de l'étalonnage des appareils est mis en place</t>
  </si>
  <si>
    <t>Le processus d'identification de la source du problème est mis en place</t>
  </si>
  <si>
    <t>Le processus de détermination du pilote des actions à mettre en œuvre et à quel moment a été mis en place</t>
  </si>
  <si>
    <t>Etape 7 : Analyser les perceptions des clients</t>
  </si>
  <si>
    <t>Activité</t>
  </si>
  <si>
    <t>Communication</t>
  </si>
  <si>
    <t>Enregistrement</t>
  </si>
  <si>
    <t>Etalonnage</t>
  </si>
  <si>
    <t>Opération qui, dans des conditions spécifiées, établit en une première étape une relation entre les valeurs et les incertitudes de mesure associées qui sont fournies par des étalons et les indications correspondantes avec les incertitudes associées, puis utilise en une seconde étape cette information pour établir une relation permettant d’obtenir un résultat de mesure à partir d’une indication.</t>
  </si>
  <si>
    <t>Définitions</t>
  </si>
  <si>
    <t>Exercice d’un dynamisme, d’une action.</t>
  </si>
  <si>
    <t>Action ou processus de rendre meilleur ou de changer en mieux</t>
  </si>
  <si>
    <t>Approche processus</t>
  </si>
  <si>
    <t>Amélioration</t>
  </si>
  <si>
    <t>Echange d’information.</t>
  </si>
  <si>
    <t xml:space="preserve">Un enregistrement est une trace prouvant qu’une action a été effectuée conformément aux exigences. </t>
  </si>
  <si>
    <t>INDICATEURS ISO 9001</t>
  </si>
  <si>
    <t xml:space="preserve"> prétendre à la certification ISO 9001.</t>
  </si>
  <si>
    <t>En tant qu'étudiants du Master Qualité et Performance dans les Organisations de l'UTC de Compiègne, maitriser au travers de cet outil.</t>
  </si>
  <si>
    <t>nous avons la chance de pouvoir nous approprier cette norme et de faire vivre l'outil</t>
  </si>
  <si>
    <t>COMMENCER LA DEMARCHE</t>
  </si>
  <si>
    <t>NAVIGATION ET ANNEXES</t>
  </si>
  <si>
    <t>Bouton</t>
  </si>
  <si>
    <t>Description</t>
  </si>
  <si>
    <t>N'hésitez pas à contacter un des membres par mail pour nous faire part de vos avis et potentielles suggestions.</t>
  </si>
  <si>
    <t>/!\ Les cellules modifiables sont indiquées par un fond jaune pâle</t>
  </si>
  <si>
    <t>BIENVENUE</t>
  </si>
  <si>
    <t>% étape</t>
  </si>
  <si>
    <t>UTILISATION</t>
  </si>
  <si>
    <t>Niveau Qualité 1 
Orientation Client (Efficacité)</t>
  </si>
  <si>
    <t>Niveau Qualité 2
Organisation Interne (Efficience)</t>
  </si>
  <si>
    <t>Niveau Qualité 3
 Stratégie d'Entreprise (Performances)</t>
  </si>
  <si>
    <t>La cartographie est une représentation chiffrée en pourcentage, du taux de réponses de l'outil.
Il vous permet ainsi de connaitre quelles sont les étapes qu'il reste à réaliser et quelles sont les affirmations qui n'ont pas encore été répondues</t>
  </si>
  <si>
    <t>Définitions des termes Qualité présents dans cet outil pour permettre à n'importe quel utilisateur de comprendre et de pouvoir être accessible à n'importe quel utilisateur (accessibilité sur les notions Qualité)</t>
  </si>
  <si>
    <t>Cet outil vous permet de visualiser et d'évaluer en temps réel, les exigences que vous avez répondues dans l'ISO 9001 lors de la saisie de vos réponses aux affirmations des 3 niveaux.</t>
  </si>
  <si>
    <t>NIVEAU 3 -                 Stratégie d'Entreprise (Performance)</t>
  </si>
  <si>
    <t>NIVEAU 2 -                 Organisation Interne (Efficience)</t>
  </si>
  <si>
    <t>NIVEAU 1 -                 Orientation Client (Efficacité)</t>
  </si>
  <si>
    <t>_</t>
  </si>
  <si>
    <t>Efficience</t>
  </si>
  <si>
    <t>Efficacité</t>
  </si>
  <si>
    <t>Performance</t>
  </si>
  <si>
    <r>
      <t xml:space="preserve">* Gardez à l'esprit que vous ne pouvez 
                           </t>
    </r>
    <r>
      <rPr>
        <b/>
        <sz val="11"/>
        <color rgb="FFFF0000"/>
        <rFont val="Calibri"/>
        <family val="2"/>
        <scheme val="minor"/>
      </rPr>
      <t xml:space="preserve">Valider un niveau que si elle est terminée (100%)
</t>
    </r>
    <r>
      <rPr>
        <b/>
        <sz val="11"/>
        <rFont val="Calibri"/>
        <family val="2"/>
        <scheme val="minor"/>
      </rPr>
      <t xml:space="preserve">* </t>
    </r>
    <r>
      <rPr>
        <b/>
        <sz val="11"/>
        <color rgb="FF00B050"/>
        <rFont val="Calibri"/>
        <family val="2"/>
        <scheme val="minor"/>
      </rPr>
      <t>Au niveau 2</t>
    </r>
    <r>
      <rPr>
        <sz val="11"/>
        <color theme="1"/>
        <rFont val="Calibri"/>
        <family val="2"/>
        <scheme val="minor"/>
      </rPr>
      <t xml:space="preserve">, après avoir réalisé l'étape B1, vous pouvez réaliser B2,B3,B4,B5 ou B6 independamment. mais vous </t>
    </r>
    <r>
      <rPr>
        <b/>
        <sz val="11"/>
        <color rgb="FFFF0000"/>
        <rFont val="Calibri"/>
        <family val="2"/>
        <scheme val="minor"/>
      </rPr>
      <t>devrez les valider</t>
    </r>
    <r>
      <rPr>
        <sz val="11"/>
        <color theme="1"/>
        <rFont val="Calibri"/>
        <family val="2"/>
        <scheme val="minor"/>
      </rPr>
      <t xml:space="preserve"> pour commencer la B7.</t>
    </r>
  </si>
  <si>
    <t>Affirmations
Répondues</t>
  </si>
  <si>
    <t>La performance correspond au rendement total d’un investissement par rapport au capital investi sur une période définie. Elle mesure l’évolution de la part d’un fonds.</t>
  </si>
  <si>
    <t>*GUIDE*</t>
  </si>
  <si>
    <t>NON</t>
  </si>
  <si>
    <t>Où en êtes vous dans l'application de la FDX50-818 ?</t>
  </si>
  <si>
    <r>
      <t xml:space="preserve">N'oubliez pas de vérifier d'autres termes mises en </t>
    </r>
    <r>
      <rPr>
        <b/>
        <i/>
        <sz val="11"/>
        <color rgb="FFFF0000"/>
        <rFont val="Arial"/>
        <family val="2"/>
      </rPr>
      <t>Annexes</t>
    </r>
    <r>
      <rPr>
        <b/>
        <sz val="11"/>
        <color rgb="FFFF0000"/>
        <rFont val="Arial"/>
        <family val="2"/>
      </rPr>
      <t>dans le guide NF X50-818</t>
    </r>
  </si>
  <si>
    <r>
      <t xml:space="preserve">4
</t>
    </r>
    <r>
      <rPr>
        <b/>
        <sz val="10"/>
        <color theme="1"/>
        <rFont val="Arial"/>
        <family val="2"/>
      </rPr>
      <t>Système Management de la Qualité</t>
    </r>
  </si>
  <si>
    <r>
      <t xml:space="preserve">5
</t>
    </r>
    <r>
      <rPr>
        <b/>
        <sz val="10"/>
        <rFont val="Arial"/>
        <family val="2"/>
      </rPr>
      <t>Responsabilité de la Direction</t>
    </r>
  </si>
  <si>
    <r>
      <t xml:space="preserve">6
</t>
    </r>
    <r>
      <rPr>
        <b/>
        <sz val="10"/>
        <color theme="1"/>
        <rFont val="Arial"/>
        <family val="2"/>
      </rPr>
      <t>Management des Ressources</t>
    </r>
  </si>
  <si>
    <r>
      <t xml:space="preserve">7
</t>
    </r>
    <r>
      <rPr>
        <b/>
        <sz val="10"/>
        <color theme="1"/>
        <rFont val="Arial"/>
        <family val="2"/>
      </rPr>
      <t>Réalisation du Produit</t>
    </r>
  </si>
  <si>
    <r>
      <t xml:space="preserve">8
</t>
    </r>
    <r>
      <rPr>
        <b/>
        <sz val="10"/>
        <color theme="1"/>
        <rFont val="Arial"/>
        <family val="2"/>
      </rPr>
      <t>Mesure, Analyse et Amélioration</t>
    </r>
  </si>
  <si>
    <r>
      <rPr>
        <b/>
        <sz val="11"/>
        <color rgb="FF00B050"/>
        <rFont val="Arial"/>
        <family val="2"/>
      </rPr>
      <t xml:space="preserve">100 </t>
    </r>
    <r>
      <rPr>
        <b/>
        <sz val="11"/>
        <rFont val="Arial"/>
        <family val="2"/>
      </rPr>
      <t>%</t>
    </r>
    <r>
      <rPr>
        <sz val="11"/>
        <color theme="1"/>
        <rFont val="Arial"/>
        <family val="2"/>
      </rPr>
      <t xml:space="preserve"> des Exigences de l'
ISO9001:2008</t>
    </r>
  </si>
  <si>
    <r>
      <rPr>
        <sz val="11"/>
        <color theme="9" tint="-0.24997000396251678"/>
        <rFont val="Arial"/>
        <family val="2"/>
      </rPr>
      <t xml:space="preserve">__ </t>
    </r>
    <r>
      <rPr>
        <sz val="11"/>
        <rFont val="Arial"/>
        <family val="2"/>
      </rPr>
      <t>%</t>
    </r>
    <r>
      <rPr>
        <sz val="11"/>
        <color theme="1"/>
        <rFont val="Arial"/>
        <family val="2"/>
      </rPr>
      <t xml:space="preserve"> des exigences de l
ISO9001:2008</t>
    </r>
  </si>
  <si>
    <r>
      <t>points de la norme sont</t>
    </r>
    <r>
      <rPr>
        <b/>
        <sz val="11"/>
        <color rgb="FF00B050"/>
        <rFont val="Arial"/>
        <family val="2"/>
      </rPr>
      <t xml:space="preserve"> complètement</t>
    </r>
    <r>
      <rPr>
        <sz val="11"/>
        <color theme="1"/>
        <rFont val="Arial"/>
        <family val="2"/>
      </rPr>
      <t xml:space="preserve"> pris en compte</t>
    </r>
  </si>
  <si>
    <r>
      <t>points de la norme sont</t>
    </r>
    <r>
      <rPr>
        <b/>
        <sz val="11"/>
        <color rgb="FF00B050"/>
        <rFont val="Arial"/>
        <family val="2"/>
      </rPr>
      <t xml:space="preserve"> </t>
    </r>
    <r>
      <rPr>
        <b/>
        <sz val="11"/>
        <color theme="9" tint="-0.24997000396251678"/>
        <rFont val="Arial"/>
        <family val="2"/>
      </rPr>
      <t>partiellement</t>
    </r>
    <r>
      <rPr>
        <sz val="11"/>
        <color theme="1"/>
        <rFont val="Arial"/>
        <family val="2"/>
      </rPr>
      <t xml:space="preserve"> pris en compte</t>
    </r>
  </si>
  <si>
    <r>
      <t xml:space="preserve">Si le client l'Exige:  
</t>
    </r>
    <r>
      <rPr>
        <b/>
        <sz val="11"/>
        <color theme="1"/>
        <rFont val="Arial"/>
        <family val="2"/>
      </rPr>
      <t>Doit</t>
    </r>
    <r>
      <rPr>
        <sz val="11"/>
        <color theme="1"/>
        <rFont val="Arial"/>
        <family val="2"/>
      </rPr>
      <t xml:space="preserve"> etre prise en compte</t>
    </r>
  </si>
  <si>
    <t xml:space="preserve">
</t>
  </si>
  <si>
    <r>
      <t xml:space="preserve">EASYISO est un outil </t>
    </r>
    <r>
      <rPr>
        <b/>
        <sz val="11"/>
        <color theme="9" tint="-0.4999699890613556"/>
        <rFont val="Arial"/>
        <family val="2"/>
      </rPr>
      <t>d'autoévaluation</t>
    </r>
    <r>
      <rPr>
        <sz val="11"/>
        <color theme="9" tint="-0.4999699890613556"/>
        <rFont val="Arial"/>
        <family val="2"/>
      </rPr>
      <t xml:space="preserve"> qui vous permet d'évaluer si votre entreprise peut</t>
    </r>
  </si>
  <si>
    <r>
      <t xml:space="preserve">De ce fait, il est </t>
    </r>
    <r>
      <rPr>
        <b/>
        <sz val="11"/>
        <color rgb="FFFF0000"/>
        <rFont val="Arial"/>
        <family val="2"/>
      </rPr>
      <t>primordial</t>
    </r>
    <r>
      <rPr>
        <b/>
        <sz val="11"/>
        <color rgb="FF0070C0"/>
        <rFont val="Arial"/>
        <family val="2"/>
      </rPr>
      <t xml:space="preserve"> de vous la procurer sur le site de l'AFNOR                       --&gt;</t>
    </r>
  </si>
  <si>
    <r>
      <t xml:space="preserve">Nota Bene :  Vous pouvez zoomer afin d'adapter votre résolution d'écran avec l'outil. Nous avons travaillé essentiellement sur des ordinateurs avec une résolution de </t>
    </r>
    <r>
      <rPr>
        <b/>
        <sz val="11"/>
        <color theme="1"/>
        <rFont val="Arial"/>
        <family val="2"/>
      </rPr>
      <t>1024*600</t>
    </r>
    <r>
      <rPr>
        <sz val="11"/>
        <color theme="1"/>
        <rFont val="Arial"/>
        <family val="2"/>
      </rPr>
      <t xml:space="preserve"> pixels (</t>
    </r>
    <r>
      <rPr>
        <b/>
        <sz val="11"/>
        <color theme="1"/>
        <rFont val="Arial"/>
        <family val="2"/>
      </rPr>
      <t>16/9</t>
    </r>
    <r>
      <rPr>
        <sz val="11"/>
        <color theme="1"/>
        <rFont val="Arial"/>
        <family val="2"/>
      </rPr>
      <t xml:space="preserve">), nous pensons que le rendu sera meilleur en </t>
    </r>
    <r>
      <rPr>
        <b/>
        <sz val="11"/>
        <color theme="1"/>
        <rFont val="Arial"/>
        <family val="2"/>
      </rPr>
      <t>4/3</t>
    </r>
  </si>
  <si>
    <t>Si le client adresse une réclamation : La réclamation  est-elle  recevable  et  justifiée ?</t>
  </si>
  <si>
    <r>
      <t xml:space="preserve">/!\ </t>
    </r>
    <r>
      <rPr>
        <b/>
        <sz val="14"/>
        <rFont val="Calibri"/>
        <family val="2"/>
        <scheme val="minor"/>
      </rPr>
      <t>N'oubliez pas de changer la valeur de la cellule</t>
    </r>
    <r>
      <rPr>
        <b/>
        <sz val="14"/>
        <color rgb="FFFF0000"/>
        <rFont val="Calibri"/>
        <family val="2"/>
        <scheme val="minor"/>
      </rPr>
      <t xml:space="preserve"> I3</t>
    </r>
    <r>
      <rPr>
        <b/>
        <sz val="14"/>
        <rFont val="Calibri"/>
        <family val="2"/>
        <scheme val="minor"/>
      </rPr>
      <t xml:space="preserve"> 
ci-dessus</t>
    </r>
    <r>
      <rPr>
        <b/>
        <sz val="14"/>
        <color rgb="FFFF0000"/>
        <rFont val="Calibri"/>
        <family val="2"/>
        <scheme val="minor"/>
      </rPr>
      <t xml:space="preserve"> si vous êtes concerné par cette etape !</t>
    </r>
  </si>
  <si>
    <t>Action visant à éliminer la cause d'une non-conformité ou d'une situation indésirable détectée.</t>
  </si>
  <si>
    <t>Action de correction</t>
  </si>
  <si>
    <t>Identification et management méthodiques des processus employés au sein d’un organisme,en particulier des interactions entre de tels processus.</t>
  </si>
  <si>
    <t>Niveau de réalisation des activités planifiées et d'obtention des résultats escomptés</t>
  </si>
  <si>
    <t>Processus</t>
  </si>
  <si>
    <t>Ensemble d'activités corrélées ou interactives qui transforme des éléments d'entrée en éléments de sortie</t>
  </si>
  <si>
    <t>http://tinyurl.com/easyiso</t>
  </si>
  <si>
    <t>Rapport entre le résultat obtenu et les ressources utilisées</t>
  </si>
  <si>
    <t>N1 : Nombre d'affirmations</t>
  </si>
  <si>
    <t>N2 : Nombre d'affirmations</t>
  </si>
  <si>
    <t>N3 : Nombre d'affirmations</t>
  </si>
  <si>
    <t>Nombre Total d'affirmations</t>
  </si>
  <si>
    <t>Affirmations</t>
  </si>
  <si>
    <t>L'Etape 8 vous concerne elle ?</t>
  </si>
  <si>
    <t>Nombre d'affirmations</t>
  </si>
  <si>
    <t>Le processus de planification est défini</t>
  </si>
  <si>
    <t>Nombre d'Affirmations</t>
  </si>
  <si>
    <t>Affirm.</t>
  </si>
  <si>
    <r>
      <t xml:space="preserve">Pour cela, elle s'appuie sur un référentiel qui est le Guide </t>
    </r>
    <r>
      <rPr>
        <b/>
        <sz val="11"/>
        <color theme="9" tint="-0.4999699890613556"/>
        <rFont val="Arial"/>
        <family val="2"/>
      </rPr>
      <t xml:space="preserve">FDX-50-818(Janvier 2012) </t>
    </r>
    <r>
      <rPr>
        <sz val="11"/>
        <color theme="9" tint="-0.4999699890613556"/>
        <rFont val="Arial"/>
        <family val="2"/>
      </rPr>
      <t xml:space="preserve">et qui </t>
    </r>
  </si>
  <si>
    <t>permet la mise en place d'une démarche qualité de manière progressive.</t>
  </si>
  <si>
    <t>Etape 8 (Optionnelle) : Concevoir un produit/service</t>
  </si>
  <si>
    <t>Commentaires</t>
  </si>
  <si>
    <t>v4</t>
  </si>
  <si>
    <t>http://tinyurl.com/easyisopay</t>
  </si>
  <si>
    <t>Avancement du Projet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</si>
</sst>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General"/>
  </numFmts>
  <fonts count="118">
    <font>
      <sz val="11"/>
      <color theme="1"/>
      <name val="Calibri"/>
      <family val="2"/>
      <scheme val="minor"/>
    </font>
    <font>
      <sz val="10"/>
      <name val="Arial"/>
      <family val="2"/>
    </font>
    <font>
      <u val="single"/>
      <sz val="11"/>
      <color theme="10"/>
      <name val="Calibri"/>
      <family val="2"/>
      <scheme val="minor"/>
    </font>
    <font>
      <b/>
      <sz val="11"/>
      <color theme="1"/>
      <name val="Calibri"/>
      <family val="2"/>
      <scheme val="minor"/>
    </font>
    <font>
      <b/>
      <sz val="11"/>
      <color theme="0"/>
      <name val="Calibri"/>
      <family val="2"/>
      <scheme val="minor"/>
    </font>
    <font>
      <b/>
      <sz val="20"/>
      <color theme="0"/>
      <name val="Calibri"/>
      <family val="2"/>
      <scheme val="minor"/>
    </font>
    <font>
      <b/>
      <sz val="20"/>
      <color theme="0"/>
      <name val="Cambria"/>
      <family val="1"/>
      <scheme val="major"/>
    </font>
    <font>
      <b/>
      <sz val="18"/>
      <color theme="0"/>
      <name val="Cambria"/>
      <family val="1"/>
      <scheme val="major"/>
    </font>
    <font>
      <b/>
      <sz val="12"/>
      <color theme="1"/>
      <name val="Calibri"/>
      <family val="2"/>
      <scheme val="minor"/>
    </font>
    <font>
      <b/>
      <sz val="28"/>
      <color theme="0"/>
      <name val="Cambria"/>
      <family val="1"/>
      <scheme val="major"/>
    </font>
    <font>
      <b/>
      <sz val="16"/>
      <color theme="1"/>
      <name val="Calibri"/>
      <family val="2"/>
      <scheme val="minor"/>
    </font>
    <font>
      <b/>
      <sz val="11"/>
      <color theme="1"/>
      <name val="Calibri"/>
      <family val="2"/>
    </font>
    <font>
      <b/>
      <sz val="11"/>
      <color rgb="FFFF0000"/>
      <name val="Calibri"/>
      <family val="2"/>
    </font>
    <font>
      <sz val="10"/>
      <color theme="1"/>
      <name val="Calibri"/>
      <family val="2"/>
    </font>
    <font>
      <b/>
      <u val="single"/>
      <sz val="14"/>
      <color theme="0"/>
      <name val="Cambria"/>
      <family val="1"/>
      <scheme val="major"/>
    </font>
    <font>
      <b/>
      <sz val="10.5"/>
      <color theme="1"/>
      <name val="Calibri"/>
      <family val="2"/>
    </font>
    <font>
      <b/>
      <sz val="10"/>
      <name val="Cambria"/>
      <family val="1"/>
      <scheme val="major"/>
    </font>
    <font>
      <b/>
      <sz val="10"/>
      <color rgb="FFFF0000"/>
      <name val="Calibri"/>
      <family val="2"/>
      <scheme val="minor"/>
    </font>
    <font>
      <sz val="10.5"/>
      <color indexed="10"/>
      <name val="Calibri"/>
      <family val="2"/>
    </font>
    <font>
      <sz val="10"/>
      <color theme="1"/>
      <name val="Calibri"/>
      <family val="2"/>
      <scheme val="minor"/>
    </font>
    <font>
      <b/>
      <u val="single"/>
      <sz val="8"/>
      <name val="Tahoma"/>
      <family val="2"/>
    </font>
    <font>
      <b/>
      <sz val="8"/>
      <name val="Tahoma"/>
      <family val="2"/>
    </font>
    <font>
      <sz val="8"/>
      <name val="Tahoma"/>
      <family val="2"/>
    </font>
    <font>
      <b/>
      <sz val="11"/>
      <name val="Calibri"/>
      <family val="2"/>
      <scheme val="minor"/>
    </font>
    <font>
      <b/>
      <u val="single"/>
      <sz val="14"/>
      <name val="Cambria"/>
      <family val="1"/>
      <scheme val="major"/>
    </font>
    <font>
      <b/>
      <u val="single"/>
      <sz val="12"/>
      <color theme="1"/>
      <name val="Calibri"/>
      <family val="2"/>
      <scheme val="minor"/>
    </font>
    <font>
      <b/>
      <sz val="9"/>
      <name val="Tahoma"/>
      <family val="2"/>
    </font>
    <font>
      <sz val="9"/>
      <name val="Tahoma"/>
      <family val="2"/>
    </font>
    <font>
      <b/>
      <u val="single"/>
      <sz val="9"/>
      <name val="Tahoma"/>
      <family val="2"/>
    </font>
    <font>
      <b/>
      <sz val="14"/>
      <name val="Calibri"/>
      <family val="2"/>
      <scheme val="minor"/>
    </font>
    <font>
      <b/>
      <sz val="14"/>
      <color theme="1"/>
      <name val="Calibri"/>
      <family val="2"/>
      <scheme val="minor"/>
    </font>
    <font>
      <b/>
      <sz val="11"/>
      <color theme="0"/>
      <name val="Cambria"/>
      <family val="1"/>
      <scheme val="major"/>
    </font>
    <font>
      <b/>
      <sz val="11"/>
      <name val="Cambria"/>
      <family val="1"/>
      <scheme val="major"/>
    </font>
    <font>
      <b/>
      <sz val="14"/>
      <name val="Cambria"/>
      <family val="1"/>
      <scheme val="major"/>
    </font>
    <font>
      <b/>
      <sz val="14"/>
      <color theme="0"/>
      <name val="Cambria"/>
      <family val="1"/>
      <scheme val="major"/>
    </font>
    <font>
      <b/>
      <sz val="11"/>
      <color theme="1"/>
      <name val="Cambria"/>
      <family val="1"/>
      <scheme val="major"/>
    </font>
    <font>
      <sz val="11"/>
      <color theme="1"/>
      <name val="Cambria"/>
      <family val="1"/>
      <scheme val="major"/>
    </font>
    <font>
      <b/>
      <sz val="24"/>
      <color rgb="FFFF0000"/>
      <name val="Calibri"/>
      <family val="2"/>
      <scheme val="minor"/>
    </font>
    <font>
      <b/>
      <sz val="16"/>
      <color rgb="FF002060"/>
      <name val="Calibri"/>
      <family val="2"/>
      <scheme val="minor"/>
    </font>
    <font>
      <b/>
      <sz val="16"/>
      <color rgb="FF00B050"/>
      <name val="Calibri"/>
      <family val="2"/>
      <scheme val="minor"/>
    </font>
    <font>
      <b/>
      <sz val="16"/>
      <color rgb="FF9933FF"/>
      <name val="Calibri"/>
      <family val="2"/>
      <scheme val="minor"/>
    </font>
    <font>
      <b/>
      <sz val="36"/>
      <color theme="0"/>
      <name val="Cambria"/>
      <family val="1"/>
      <scheme val="major"/>
    </font>
    <font>
      <b/>
      <sz val="48"/>
      <color theme="0"/>
      <name val="Cambria"/>
      <family val="1"/>
      <scheme val="major"/>
    </font>
    <font>
      <b/>
      <sz val="22"/>
      <color theme="0"/>
      <name val="Calibri"/>
      <family val="2"/>
      <scheme val="minor"/>
    </font>
    <font>
      <sz val="14"/>
      <color theme="1"/>
      <name val="Calibri"/>
      <family val="2"/>
      <scheme val="minor"/>
    </font>
    <font>
      <b/>
      <sz val="14"/>
      <color rgb="FFFF0000"/>
      <name val="Calibri"/>
      <family val="2"/>
      <scheme val="minor"/>
    </font>
    <font>
      <sz val="11"/>
      <name val="Calibri"/>
      <family val="2"/>
      <scheme val="minor"/>
    </font>
    <font>
      <u val="single"/>
      <sz val="9"/>
      <color theme="10"/>
      <name val="Calibri"/>
      <family val="2"/>
      <scheme val="minor"/>
    </font>
    <font>
      <sz val="9"/>
      <color theme="1"/>
      <name val="Calibri"/>
      <family val="2"/>
      <scheme val="minor"/>
    </font>
    <font>
      <sz val="20"/>
      <color theme="1"/>
      <name val="Calibri"/>
      <family val="2"/>
      <scheme val="minor"/>
    </font>
    <font>
      <b/>
      <sz val="11"/>
      <color rgb="FF00B050"/>
      <name val="Calibri"/>
      <family val="2"/>
      <scheme val="minor"/>
    </font>
    <font>
      <b/>
      <sz val="11"/>
      <color theme="7" tint="0.7999799847602844"/>
      <name val="Calibri"/>
      <family val="2"/>
    </font>
    <font>
      <b/>
      <sz val="11"/>
      <color theme="7" tint="0.7999799847602844"/>
      <name val="Calibri"/>
      <family val="2"/>
      <scheme val="minor"/>
    </font>
    <font>
      <b/>
      <sz val="11"/>
      <color theme="4" tint="0.5999900102615356"/>
      <name val="Calibri"/>
      <family val="2"/>
    </font>
    <font>
      <b/>
      <sz val="11"/>
      <color theme="4" tint="0.5999900102615356"/>
      <name val="Calibri"/>
      <family val="2"/>
      <scheme val="minor"/>
    </font>
    <font>
      <b/>
      <sz val="11"/>
      <color theme="6" tint="0.5999900102615356"/>
      <name val="Calibri"/>
      <family val="2"/>
    </font>
    <font>
      <b/>
      <sz val="11"/>
      <color theme="6" tint="0.5999900102615356"/>
      <name val="Calibri"/>
      <family val="2"/>
      <scheme val="minor"/>
    </font>
    <font>
      <b/>
      <sz val="12"/>
      <color rgb="FFFF0000"/>
      <name val="Calibri"/>
      <family val="2"/>
      <scheme val="minor"/>
    </font>
    <font>
      <b/>
      <sz val="28"/>
      <color rgb="FFFF0000"/>
      <name val="Calibri"/>
      <family val="2"/>
      <scheme val="minor"/>
    </font>
    <font>
      <b/>
      <sz val="11"/>
      <color rgb="FFFF0000"/>
      <name val="Calibri"/>
      <family val="2"/>
      <scheme val="minor"/>
    </font>
    <font>
      <sz val="11"/>
      <color rgb="FFFF0000"/>
      <name val="Calibri"/>
      <family val="2"/>
      <scheme val="minor"/>
    </font>
    <font>
      <sz val="11"/>
      <color theme="0"/>
      <name val="Calibri"/>
      <family val="2"/>
      <scheme val="minor"/>
    </font>
    <font>
      <b/>
      <sz val="20"/>
      <color theme="0"/>
      <name val="Verdana"/>
      <family val="2"/>
    </font>
    <font>
      <b/>
      <sz val="16"/>
      <color theme="0"/>
      <name val="Cambria"/>
      <family val="1"/>
      <scheme val="major"/>
    </font>
    <font>
      <b/>
      <sz val="36"/>
      <color rgb="FF002060"/>
      <name val="Calibri"/>
      <family val="2"/>
      <scheme val="minor"/>
    </font>
    <font>
      <b/>
      <sz val="12"/>
      <color theme="0"/>
      <name val="Cambria"/>
      <family val="1"/>
      <scheme val="major"/>
    </font>
    <font>
      <b/>
      <sz val="12"/>
      <color theme="0"/>
      <name val="Calibri"/>
      <family val="2"/>
      <scheme val="minor"/>
    </font>
    <font>
      <sz val="13"/>
      <color theme="1"/>
      <name val="Calibri"/>
      <family val="2"/>
      <scheme val="minor"/>
    </font>
    <font>
      <sz val="9"/>
      <name val="Calibri"/>
      <family val="3"/>
      <scheme val="minor"/>
    </font>
    <font>
      <sz val="10"/>
      <color theme="1"/>
      <name val="Arial"/>
      <family val="2"/>
    </font>
    <font>
      <b/>
      <u val="single"/>
      <sz val="10"/>
      <color rgb="FF002060"/>
      <name val="Arial"/>
      <family val="2"/>
    </font>
    <font>
      <sz val="11"/>
      <color theme="1"/>
      <name val="Arial"/>
      <family val="2"/>
    </font>
    <font>
      <b/>
      <sz val="11"/>
      <name val="Arial"/>
      <family val="2"/>
    </font>
    <font>
      <sz val="10"/>
      <color theme="1" tint="0.04998999834060669"/>
      <name val="Arial"/>
      <family val="2"/>
    </font>
    <font>
      <b/>
      <sz val="10.5"/>
      <color theme="1"/>
      <name val="Arial"/>
      <family val="2"/>
    </font>
    <font>
      <b/>
      <sz val="11"/>
      <color theme="7" tint="0.7999799847602844"/>
      <name val="Arial"/>
      <family val="2"/>
    </font>
    <font>
      <b/>
      <sz val="10"/>
      <color rgb="FFFF0000"/>
      <name val="Arial"/>
      <family val="2"/>
    </font>
    <font>
      <sz val="11"/>
      <name val="Arial"/>
      <family val="2"/>
    </font>
    <font>
      <b/>
      <sz val="11"/>
      <color rgb="FFFF0000"/>
      <name val="Arial"/>
      <family val="2"/>
    </font>
    <font>
      <b/>
      <i/>
      <sz val="11"/>
      <color rgb="FFFF0000"/>
      <name val="Arial"/>
      <family val="2"/>
    </font>
    <font>
      <b/>
      <sz val="12"/>
      <color theme="1"/>
      <name val="Arial"/>
      <family val="2"/>
    </font>
    <font>
      <b/>
      <sz val="10"/>
      <color theme="1"/>
      <name val="Arial"/>
      <family val="2"/>
    </font>
    <font>
      <b/>
      <sz val="12"/>
      <name val="Arial"/>
      <family val="2"/>
    </font>
    <font>
      <b/>
      <sz val="10"/>
      <name val="Arial"/>
      <family val="2"/>
    </font>
    <font>
      <b/>
      <sz val="11"/>
      <color theme="0"/>
      <name val="Arial"/>
      <family val="2"/>
    </font>
    <font>
      <b/>
      <sz val="11"/>
      <color theme="1"/>
      <name val="Arial"/>
      <family val="2"/>
    </font>
    <font>
      <b/>
      <sz val="11"/>
      <color rgb="FF00B050"/>
      <name val="Arial"/>
      <family val="2"/>
    </font>
    <font>
      <b/>
      <sz val="16"/>
      <color rgb="FF0070C0"/>
      <name val="Arial"/>
      <family val="2"/>
    </font>
    <font>
      <sz val="11"/>
      <color theme="9" tint="-0.24997000396251678"/>
      <name val="Arial"/>
      <family val="2"/>
    </font>
    <font>
      <b/>
      <sz val="20"/>
      <color theme="1"/>
      <name val="Arial"/>
      <family val="2"/>
    </font>
    <font>
      <b/>
      <sz val="16"/>
      <color theme="1"/>
      <name val="Arial"/>
      <family val="2"/>
    </font>
    <font>
      <b/>
      <sz val="11"/>
      <color theme="9" tint="-0.24997000396251678"/>
      <name val="Arial"/>
      <family val="2"/>
    </font>
    <font>
      <b/>
      <sz val="10"/>
      <color theme="0"/>
      <name val="Cambria"/>
      <family val="1"/>
      <scheme val="major"/>
    </font>
    <font>
      <sz val="11"/>
      <color theme="9" tint="-0.4999699890613556"/>
      <name val="Arial"/>
      <family val="2"/>
    </font>
    <font>
      <b/>
      <sz val="11"/>
      <color theme="9" tint="-0.4999699890613556"/>
      <name val="Arial"/>
      <family val="2"/>
    </font>
    <font>
      <b/>
      <sz val="11"/>
      <color rgb="FF0070C0"/>
      <name val="Arial"/>
      <family val="2"/>
    </font>
    <font>
      <b/>
      <u val="single"/>
      <sz val="11"/>
      <color rgb="FF00B0F0"/>
      <name val="Arial"/>
      <family val="2"/>
    </font>
    <font>
      <b/>
      <sz val="16"/>
      <color theme="0"/>
      <name val="Arial"/>
      <family val="2"/>
    </font>
    <font>
      <b/>
      <sz val="28"/>
      <name val="Cambria"/>
      <family val="1"/>
      <scheme val="major"/>
    </font>
    <font>
      <b/>
      <sz val="15"/>
      <color theme="1"/>
      <name val="Arial"/>
      <family val="2"/>
    </font>
    <font>
      <u val="single"/>
      <sz val="10"/>
      <color theme="10"/>
      <name val="Calibri"/>
      <family val="2"/>
      <scheme val="minor"/>
    </font>
    <font>
      <sz val="10"/>
      <color theme="1"/>
      <name val="Arial Narrow"/>
      <family val="2"/>
    </font>
    <font>
      <b/>
      <sz val="11"/>
      <color rgb="FFCC00CC"/>
      <name val="Arial"/>
      <family val="2"/>
    </font>
    <font>
      <b/>
      <sz val="11"/>
      <color theme="1" tint="0.35"/>
      <name val="Calibri"/>
      <family val="2"/>
    </font>
    <font>
      <b/>
      <sz val="10.5"/>
      <color rgb="FFFF0000"/>
      <name val="+mn-cs"/>
      <family val="2"/>
    </font>
    <font>
      <sz val="9"/>
      <color rgb="FF000000"/>
      <name val="+mn-cs"/>
      <family val="2"/>
    </font>
    <font>
      <sz val="14"/>
      <color theme="1"/>
      <name val="Calibri"/>
      <family val="2"/>
    </font>
    <font>
      <sz val="11"/>
      <color theme="0"/>
      <name val="Calibri"/>
      <family val="2"/>
    </font>
    <font>
      <sz val="9"/>
      <color theme="0"/>
      <name val="Calibri"/>
      <family val="2"/>
    </font>
    <font>
      <b/>
      <sz val="8"/>
      <color theme="0"/>
      <name val="+mn-cs"/>
      <family val="2"/>
    </font>
    <font>
      <sz val="9"/>
      <color theme="0"/>
      <name val="+mn-cs"/>
      <family val="2"/>
    </font>
    <font>
      <sz val="11"/>
      <color theme="1"/>
      <name val="Calibri"/>
      <family val="2"/>
    </font>
    <font>
      <b/>
      <sz val="18"/>
      <color rgb="FF000000"/>
      <name val="Calibri"/>
      <family val="2"/>
    </font>
    <font>
      <b/>
      <sz val="10"/>
      <color rgb="FF000000"/>
      <name val="Calibri"/>
      <family val="2"/>
    </font>
    <font>
      <b/>
      <sz val="14"/>
      <color rgb="FFC00000"/>
      <name val="+mn-cs"/>
      <family val="2"/>
    </font>
    <font>
      <sz val="10"/>
      <color theme="1" tint="0.35"/>
      <name val="+mn-cs"/>
      <family val="2"/>
    </font>
    <font>
      <b/>
      <sz val="8"/>
      <name val="Calibri"/>
      <family val="2"/>
    </font>
    <font>
      <sz val="11"/>
      <name val="Calibri"/>
      <family val="2"/>
    </font>
  </fonts>
  <fills count="49">
    <fill>
      <patternFill/>
    </fill>
    <fill>
      <patternFill patternType="gray125"/>
    </fill>
    <fill>
      <patternFill patternType="solid">
        <fgColor rgb="FF00B050"/>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4"/>
        <bgColor indexed="64"/>
      </patternFill>
    </fill>
    <fill>
      <patternFill patternType="solid">
        <fgColor rgb="FF99FF99"/>
        <bgColor indexed="64"/>
      </patternFill>
    </fill>
    <fill>
      <patternFill patternType="solid">
        <fgColor rgb="FF99FF99"/>
        <bgColor indexed="64"/>
      </patternFill>
    </fill>
    <fill>
      <patternFill patternType="solid">
        <fgColor theme="4" tint="0.5999900102615356"/>
        <bgColor indexed="64"/>
      </patternFill>
    </fill>
    <fill>
      <patternFill patternType="solid">
        <fgColor rgb="FFFFFF99"/>
        <bgColor indexed="64"/>
      </patternFill>
    </fill>
    <fill>
      <patternFill patternType="solid">
        <fgColor rgb="FFFFFF99"/>
        <bgColor indexed="64"/>
      </patternFill>
    </fill>
    <fill>
      <patternFill patternType="solid">
        <fgColor rgb="FFFF99FF"/>
        <bgColor indexed="64"/>
      </patternFill>
    </fill>
    <fill>
      <patternFill patternType="solid">
        <fgColor rgb="FFFF99FF"/>
        <bgColor indexed="64"/>
      </patternFill>
    </fill>
    <fill>
      <patternFill patternType="solid">
        <fgColor theme="9" tint="0.7999799847602844"/>
        <bgColor indexed="64"/>
      </patternFill>
    </fill>
    <fill>
      <patternFill patternType="solid">
        <fgColor theme="7" tint="0.5999900102615356"/>
        <bgColor indexed="64"/>
      </patternFill>
    </fill>
    <fill>
      <patternFill patternType="solid">
        <fgColor rgb="FF002060"/>
        <bgColor indexed="64"/>
      </patternFill>
    </fill>
    <fill>
      <patternFill patternType="solid">
        <fgColor theme="8" tint="0.7999799847602844"/>
        <bgColor indexed="64"/>
      </patternFill>
    </fill>
    <fill>
      <patternFill patternType="solid">
        <fgColor rgb="FF0070C0"/>
        <bgColor indexed="64"/>
      </patternFill>
    </fill>
    <fill>
      <patternFill patternType="solid">
        <fgColor theme="0" tint="-0.24997000396251678"/>
        <bgColor indexed="64"/>
      </patternFill>
    </fill>
    <fill>
      <patternFill patternType="solid">
        <fgColor rgb="FF00FF00"/>
        <bgColor indexed="64"/>
      </patternFill>
    </fill>
    <fill>
      <patternFill patternType="solid">
        <fgColor theme="6" tint="0.7999799847602844"/>
        <bgColor indexed="64"/>
      </patternFill>
    </fill>
    <fill>
      <patternFill patternType="solid">
        <fgColor theme="6" tint="0.39998000860214233"/>
        <bgColor indexed="64"/>
      </patternFill>
    </fill>
    <fill>
      <patternFill patternType="solid">
        <fgColor rgb="FF9933FF"/>
        <bgColor indexed="64"/>
      </patternFill>
    </fill>
    <fill>
      <patternFill patternType="solid">
        <fgColor rgb="FF00206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CC"/>
        <bgColor indexed="64"/>
      </patternFill>
    </fill>
    <fill>
      <patternFill patternType="solid">
        <fgColor rgb="FFCCFFCC"/>
        <bgColor indexed="64"/>
      </patternFill>
    </fill>
    <fill>
      <patternFill patternType="solid">
        <fgColor rgb="FFFFCCFF"/>
        <bgColor indexed="64"/>
      </patternFill>
    </fill>
    <fill>
      <patternFill patternType="solid">
        <fgColor rgb="FFFFCCFF"/>
        <bgColor indexed="64"/>
      </patternFill>
    </fill>
    <fill>
      <patternFill patternType="solid">
        <fgColor theme="0"/>
        <bgColor indexed="64"/>
      </patternFill>
    </fill>
    <fill>
      <patternFill patternType="solid">
        <fgColor rgb="FF7030A0"/>
        <bgColor indexed="64"/>
      </patternFill>
    </fill>
    <fill>
      <patternFill patternType="solid">
        <fgColor theme="8" tint="0.5999900102615356"/>
        <bgColor indexed="64"/>
      </patternFill>
    </fill>
    <fill>
      <patternFill patternType="solid">
        <fgColor rgb="FF00B0F0"/>
        <bgColor indexed="64"/>
      </patternFill>
    </fill>
    <fill>
      <patternFill patternType="solid">
        <fgColor theme="0" tint="-0.4999699890613556"/>
        <bgColor indexed="64"/>
      </patternFill>
    </fill>
    <fill>
      <patternFill patternType="solid">
        <fgColor rgb="FFFF0000"/>
        <bgColor indexed="64"/>
      </patternFill>
    </fill>
    <fill>
      <patternFill patternType="solid">
        <fgColor rgb="FFFFC000"/>
        <bgColor indexed="64"/>
      </patternFill>
    </fill>
    <fill>
      <patternFill patternType="solid">
        <fgColor theme="0" tint="-0.04997999966144562"/>
        <bgColor indexed="64"/>
      </patternFill>
    </fill>
    <fill>
      <patternFill patternType="solid">
        <fgColor theme="1"/>
        <bgColor indexed="64"/>
      </patternFill>
    </fill>
    <fill>
      <patternFill patternType="solid">
        <fgColor rgb="FFC00000"/>
        <bgColor indexed="64"/>
      </patternFill>
    </fill>
    <fill>
      <patternFill patternType="solid">
        <fgColor theme="9" tint="0.39998000860214233"/>
        <bgColor indexed="64"/>
      </patternFill>
    </fill>
    <fill>
      <patternFill patternType="solid">
        <fgColor rgb="FFEAD5FF"/>
        <bgColor indexed="64"/>
      </patternFill>
    </fill>
    <fill>
      <patternFill patternType="solid">
        <fgColor rgb="FFCC00CC"/>
        <bgColor indexed="64"/>
      </patternFill>
    </fill>
    <fill>
      <patternFill patternType="solid">
        <fgColor rgb="FFFFA893"/>
        <bgColor indexed="64"/>
      </patternFill>
    </fill>
    <fill>
      <patternFill patternType="solid">
        <fgColor theme="9" tint="-0.24997000396251678"/>
        <bgColor indexed="64"/>
      </patternFill>
    </fill>
  </fills>
  <borders count="70">
    <border>
      <left/>
      <right/>
      <top/>
      <bottom/>
      <diagonal/>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bottom/>
    </border>
    <border>
      <left style="medium"/>
      <right style="medium"/>
      <top/>
      <bottom/>
    </border>
    <border>
      <left/>
      <right style="medium"/>
      <top/>
      <bottom/>
    </border>
    <border>
      <left/>
      <right style="thin">
        <color theme="4" tint="0.39998000860214233"/>
      </right>
      <top/>
      <bottom/>
    </border>
    <border>
      <left style="thin"/>
      <right style="thin"/>
      <top style="medium"/>
      <bottom style="thin"/>
    </border>
    <border>
      <left style="thin"/>
      <right style="medium"/>
      <top style="thin"/>
      <bottom style="thin"/>
    </border>
    <border>
      <left style="thin"/>
      <right style="thin"/>
      <top style="thin"/>
      <bottom/>
    </border>
    <border>
      <left/>
      <right style="thin"/>
      <top style="thin"/>
      <bottom style="thin"/>
    </border>
    <border>
      <left/>
      <right style="thin"/>
      <top style="thin"/>
      <bottom style="medium"/>
    </border>
    <border>
      <left style="medium"/>
      <right style="thin"/>
      <top style="thin"/>
      <bottom style="thin"/>
    </border>
    <border>
      <left style="medium"/>
      <right style="thin"/>
      <top style="thin"/>
      <bottom/>
    </border>
    <border>
      <left style="medium"/>
      <right style="thin"/>
      <top style="medium"/>
      <bottom style="thin"/>
    </border>
    <border>
      <left style="thin"/>
      <right style="medium"/>
      <top style="medium"/>
      <bottom style="thin"/>
    </border>
    <border>
      <left/>
      <right style="thin"/>
      <top style="medium"/>
      <bottom style="thin"/>
    </border>
    <border>
      <left style="thin"/>
      <right style="medium"/>
      <top style="thin"/>
      <bottom/>
    </border>
    <border>
      <left style="thin"/>
      <right style="thin"/>
      <top/>
      <bottom/>
    </border>
    <border>
      <left style="thin"/>
      <right style="thin"/>
      <top/>
      <bottom style="thin"/>
    </border>
    <border>
      <left style="medium"/>
      <right/>
      <top/>
      <bottom/>
    </border>
    <border>
      <left style="medium"/>
      <right/>
      <top/>
      <bottom style="medium"/>
    </border>
    <border>
      <left/>
      <right style="thin"/>
      <top/>
      <bottom style="medium"/>
    </border>
    <border>
      <left style="thin"/>
      <right style="thin"/>
      <top/>
      <bottom style="medium"/>
    </border>
    <border>
      <left style="thin"/>
      <right/>
      <top style="thin"/>
      <bottom style="thin"/>
    </border>
    <border>
      <left/>
      <right/>
      <top/>
      <bottom style="medium"/>
    </border>
    <border>
      <left/>
      <right style="medium"/>
      <top/>
      <bottom style="medium"/>
    </border>
    <border>
      <left style="thin"/>
      <right/>
      <top style="thin"/>
      <bottom style="medium"/>
    </border>
    <border>
      <left/>
      <right/>
      <top style="medium"/>
      <bottom/>
    </border>
    <border>
      <left/>
      <right style="medium"/>
      <top style="medium"/>
      <bottom/>
    </border>
    <border>
      <left style="thin"/>
      <right/>
      <top/>
      <bottom style="thin"/>
    </border>
    <border>
      <left style="thin"/>
      <right style="medium"/>
      <top/>
      <bottom style="medium"/>
    </border>
    <border>
      <left style="medium"/>
      <right/>
      <top style="medium"/>
      <bottom/>
    </border>
    <border>
      <left style="thin"/>
      <right style="medium"/>
      <top style="medium"/>
      <bottom/>
    </border>
    <border>
      <left style="thin"/>
      <right style="medium"/>
      <top/>
      <bottom style="thin"/>
    </border>
    <border>
      <left/>
      <right/>
      <top/>
      <bottom style="thin"/>
    </border>
    <border>
      <left/>
      <right style="thin"/>
      <top style="thin"/>
      <bottom/>
    </border>
    <border>
      <left style="medium"/>
      <right/>
      <top style="medium"/>
      <bottom style="medium"/>
    </border>
    <border>
      <left/>
      <right style="medium"/>
      <top style="medium"/>
      <bottom style="medium"/>
    </border>
    <border>
      <left/>
      <right/>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right style="thin"/>
      <top style="medium"/>
      <bottom style="medium"/>
    </border>
    <border>
      <left/>
      <right style="thin"/>
      <top/>
      <bottom style="thin"/>
    </border>
    <border>
      <left style="thin"/>
      <right/>
      <top style="thin"/>
      <bottom/>
    </border>
    <border>
      <left/>
      <right style="medium"/>
      <top style="thin"/>
      <bottom/>
    </border>
    <border>
      <left style="thin"/>
      <right/>
      <top/>
      <bottom style="medium"/>
    </border>
    <border>
      <left/>
      <right/>
      <top style="medium"/>
      <bottom style="medium"/>
    </border>
    <border>
      <left style="medium"/>
      <right/>
      <top/>
      <bottom style="thin"/>
    </border>
    <border>
      <left/>
      <right style="medium"/>
      <top/>
      <bottom style="thin"/>
    </border>
    <border>
      <left style="medium"/>
      <right/>
      <top style="thin"/>
      <bottom/>
    </border>
    <border>
      <left style="medium"/>
      <right/>
      <top style="thin"/>
      <bottom style="thin"/>
    </border>
    <border>
      <left/>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style="medium"/>
      <top style="medium"/>
      <bottom/>
    </border>
    <border>
      <left style="medium"/>
      <right style="medium"/>
      <top/>
      <bottom style="medium"/>
    </border>
    <border>
      <left style="thin"/>
      <right/>
      <top style="medium"/>
      <bottom/>
    </border>
    <border>
      <left style="thin"/>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style="thin"/>
    </border>
    <border>
      <left/>
      <right style="thin"/>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742">
    <xf numFmtId="0" fontId="0" fillId="0" borderId="0" xfId="0"/>
    <xf numFmtId="0" fontId="4" fillId="2" borderId="1" xfId="0" applyFont="1" applyFill="1" applyBorder="1" applyAlignment="1" applyProtection="1">
      <alignment horizontal="center" vertical="center"/>
      <protection/>
    </xf>
    <xf numFmtId="0" fontId="2" fillId="3" borderId="2" xfId="20" applyFill="1" applyBorder="1" applyAlignment="1" applyProtection="1">
      <alignment horizontal="center" vertical="center"/>
      <protection locked="0"/>
    </xf>
    <xf numFmtId="0" fontId="2" fillId="4" borderId="2" xfId="20" applyFill="1" applyBorder="1" applyAlignment="1" applyProtection="1">
      <alignment horizontal="center" vertical="center"/>
      <protection locked="0"/>
    </xf>
    <xf numFmtId="0" fontId="2" fillId="5" borderId="2" xfId="20"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center"/>
    </xf>
    <xf numFmtId="0" fontId="0" fillId="6" borderId="3"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0" borderId="0" xfId="0" applyAlignment="1">
      <alignment horizontal="left" vertical="center"/>
    </xf>
    <xf numFmtId="0" fontId="4" fillId="7" borderId="0" xfId="0" applyFont="1" applyFill="1" applyBorder="1" applyAlignment="1">
      <alignment horizontal="left" vertical="center"/>
    </xf>
    <xf numFmtId="0" fontId="0" fillId="8" borderId="5" xfId="0" applyFont="1" applyFill="1" applyBorder="1" applyAlignment="1">
      <alignment horizontal="center" vertical="center"/>
    </xf>
    <xf numFmtId="0" fontId="0" fillId="9" borderId="5" xfId="0" applyFont="1" applyFill="1" applyBorder="1" applyAlignment="1">
      <alignment horizontal="center" vertical="center"/>
    </xf>
    <xf numFmtId="0" fontId="0" fillId="4" borderId="5" xfId="0" applyFont="1" applyFill="1" applyBorder="1" applyAlignment="1">
      <alignment horizontal="center" vertical="center"/>
    </xf>
    <xf numFmtId="0" fontId="0" fillId="6" borderId="5" xfId="0" applyFont="1" applyFill="1" applyBorder="1" applyAlignment="1">
      <alignment horizontal="center" vertical="center"/>
    </xf>
    <xf numFmtId="0" fontId="0" fillId="10" borderId="5" xfId="0" applyFont="1" applyFill="1" applyBorder="1" applyAlignment="1">
      <alignment horizontal="center" vertical="center"/>
    </xf>
    <xf numFmtId="0" fontId="0" fillId="3" borderId="5" xfId="0" applyFont="1" applyFill="1" applyBorder="1" applyAlignment="1">
      <alignment horizontal="center" vertical="center"/>
    </xf>
    <xf numFmtId="0" fontId="0" fillId="11" borderId="5" xfId="0" applyFont="1" applyFill="1" applyBorder="1" applyAlignment="1">
      <alignment horizontal="center" vertical="center"/>
    </xf>
    <xf numFmtId="0" fontId="0" fillId="12" borderId="5" xfId="0" applyFont="1" applyFill="1" applyBorder="1" applyAlignment="1">
      <alignment horizontal="center" vertical="center"/>
    </xf>
    <xf numFmtId="0" fontId="0" fillId="13" borderId="5" xfId="0" applyFont="1" applyFill="1" applyBorder="1" applyAlignment="1">
      <alignment horizontal="center" vertical="center"/>
    </xf>
    <xf numFmtId="0" fontId="0" fillId="14" borderId="5" xfId="0" applyFont="1" applyFill="1" applyBorder="1" applyAlignment="1">
      <alignment horizontal="center" vertical="center"/>
    </xf>
    <xf numFmtId="0" fontId="0" fillId="8" borderId="6"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13" borderId="7" xfId="0" applyFont="1" applyFill="1" applyBorder="1" applyAlignment="1">
      <alignment horizontal="center" vertical="center"/>
    </xf>
    <xf numFmtId="0" fontId="0" fillId="10" borderId="6" xfId="0" applyFont="1" applyFill="1" applyBorder="1" applyAlignment="1">
      <alignment horizontal="center" vertical="center"/>
    </xf>
    <xf numFmtId="0" fontId="0" fillId="11" borderId="6" xfId="0" applyFont="1" applyFill="1" applyBorder="1" applyAlignment="1">
      <alignment horizontal="center" vertical="center"/>
    </xf>
    <xf numFmtId="0" fontId="4" fillId="7" borderId="8" xfId="0" applyFont="1" applyFill="1" applyBorder="1" applyAlignment="1">
      <alignment horizontal="center" vertical="center"/>
    </xf>
    <xf numFmtId="0" fontId="0" fillId="0" borderId="9"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49" fillId="15" borderId="1"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3" xfId="0" applyFont="1" applyFill="1" applyBorder="1" applyAlignment="1">
      <alignment horizontal="center" vertical="center"/>
    </xf>
    <xf numFmtId="0" fontId="46" fillId="0" borderId="4"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2" xfId="0" applyFont="1" applyFill="1" applyBorder="1" applyAlignment="1">
      <alignment horizontal="center" vertical="center"/>
    </xf>
    <xf numFmtId="0" fontId="46" fillId="0" borderId="15" xfId="0" applyFont="1" applyFill="1" applyBorder="1" applyAlignment="1">
      <alignment horizontal="center" vertical="center"/>
    </xf>
    <xf numFmtId="0" fontId="46" fillId="3" borderId="16" xfId="0" applyFont="1" applyFill="1" applyBorder="1" applyAlignment="1">
      <alignment horizontal="center" vertical="center"/>
    </xf>
    <xf numFmtId="0" fontId="46" fillId="3" borderId="9" xfId="0" applyFont="1" applyFill="1" applyBorder="1" applyAlignment="1">
      <alignment horizontal="center" vertical="center"/>
    </xf>
    <xf numFmtId="0" fontId="46" fillId="3" borderId="17" xfId="0" applyFont="1" applyFill="1" applyBorder="1" applyAlignment="1">
      <alignment horizontal="center" vertical="center"/>
    </xf>
    <xf numFmtId="0" fontId="46" fillId="3" borderId="18" xfId="0" applyFont="1" applyFill="1" applyBorder="1" applyAlignment="1">
      <alignment horizontal="center" vertical="center"/>
    </xf>
    <xf numFmtId="0" fontId="46" fillId="3" borderId="1" xfId="0" applyFont="1" applyFill="1" applyBorder="1" applyAlignment="1">
      <alignment horizontal="center" vertical="center"/>
    </xf>
    <xf numFmtId="0" fontId="46" fillId="3" borderId="10" xfId="0" applyFont="1" applyFill="1" applyBorder="1" applyAlignment="1">
      <alignment horizontal="center" vertical="center"/>
    </xf>
    <xf numFmtId="0" fontId="46" fillId="3" borderId="14" xfId="0" applyFont="1" applyFill="1" applyBorder="1" applyAlignment="1">
      <alignment horizontal="center" vertical="center"/>
    </xf>
    <xf numFmtId="0" fontId="46" fillId="3" borderId="12" xfId="0" applyFont="1" applyFill="1" applyBorder="1" applyAlignment="1">
      <alignment horizontal="center" vertical="center"/>
    </xf>
    <xf numFmtId="0" fontId="46" fillId="4" borderId="9" xfId="0" applyFont="1" applyFill="1" applyBorder="1" applyAlignment="1">
      <alignment horizontal="center" vertical="center"/>
    </xf>
    <xf numFmtId="0" fontId="46" fillId="4" borderId="17" xfId="0" applyFont="1" applyFill="1" applyBorder="1" applyAlignment="1">
      <alignment horizontal="center" vertical="center"/>
    </xf>
    <xf numFmtId="0" fontId="46" fillId="4" borderId="16" xfId="0" applyFont="1" applyFill="1" applyBorder="1" applyAlignment="1">
      <alignment horizontal="center" vertical="center"/>
    </xf>
    <xf numFmtId="0" fontId="46" fillId="4" borderId="18" xfId="0" applyFont="1" applyFill="1" applyBorder="1" applyAlignment="1">
      <alignment horizontal="center" vertical="center"/>
    </xf>
    <xf numFmtId="0" fontId="46" fillId="4" borderId="1" xfId="0" applyFont="1" applyFill="1" applyBorder="1" applyAlignment="1">
      <alignment horizontal="center" vertical="center"/>
    </xf>
    <xf numFmtId="0" fontId="46" fillId="4" borderId="10" xfId="0" applyFont="1" applyFill="1" applyBorder="1" applyAlignment="1">
      <alignment horizontal="center" vertical="center"/>
    </xf>
    <xf numFmtId="0" fontId="46" fillId="4" borderId="14" xfId="0" applyFont="1" applyFill="1" applyBorder="1" applyAlignment="1">
      <alignment horizontal="center" vertical="center"/>
    </xf>
    <xf numFmtId="0" fontId="46" fillId="4" borderId="12" xfId="0" applyFont="1" applyFill="1" applyBorder="1" applyAlignment="1">
      <alignment horizontal="center" vertical="center"/>
    </xf>
    <xf numFmtId="0" fontId="46" fillId="16" borderId="16" xfId="0" applyFont="1" applyFill="1" applyBorder="1" applyAlignment="1">
      <alignment horizontal="center" vertical="center"/>
    </xf>
    <xf numFmtId="0" fontId="46" fillId="16" borderId="9" xfId="0" applyFont="1" applyFill="1" applyBorder="1" applyAlignment="1">
      <alignment horizontal="center" vertical="center"/>
    </xf>
    <xf numFmtId="0" fontId="46" fillId="16" borderId="17" xfId="0" applyFont="1" applyFill="1" applyBorder="1" applyAlignment="1">
      <alignment horizontal="center" vertical="center"/>
    </xf>
    <xf numFmtId="0" fontId="46" fillId="16" borderId="9" xfId="0" applyNumberFormat="1" applyFont="1" applyFill="1" applyBorder="1" applyAlignment="1">
      <alignment horizontal="center" vertical="center"/>
    </xf>
    <xf numFmtId="0" fontId="46" fillId="16" borderId="16" xfId="0" applyNumberFormat="1" applyFont="1" applyFill="1" applyBorder="1" applyAlignment="1">
      <alignment horizontal="center" vertical="center"/>
    </xf>
    <xf numFmtId="0" fontId="46" fillId="16" borderId="17" xfId="0" applyNumberFormat="1" applyFont="1" applyFill="1" applyBorder="1" applyAlignment="1">
      <alignment horizontal="center" vertical="center"/>
    </xf>
    <xf numFmtId="0" fontId="46" fillId="16" borderId="18" xfId="0" applyFont="1" applyFill="1" applyBorder="1" applyAlignment="1">
      <alignment horizontal="center" vertical="center"/>
    </xf>
    <xf numFmtId="0" fontId="46" fillId="16" borderId="14" xfId="0" applyFont="1" applyFill="1" applyBorder="1" applyAlignment="1">
      <alignment horizontal="center" vertical="center"/>
    </xf>
    <xf numFmtId="0" fontId="46" fillId="16" borderId="1" xfId="0" applyFont="1" applyFill="1" applyBorder="1" applyAlignment="1">
      <alignment horizontal="center" vertical="center"/>
    </xf>
    <xf numFmtId="0" fontId="46" fillId="16" borderId="10" xfId="0" applyFont="1" applyFill="1" applyBorder="1" applyAlignment="1">
      <alignment horizontal="center" vertical="center"/>
    </xf>
    <xf numFmtId="0" fontId="46" fillId="16" borderId="1" xfId="0" applyNumberFormat="1" applyFont="1" applyFill="1" applyBorder="1" applyAlignment="1">
      <alignment horizontal="center" vertical="center"/>
    </xf>
    <xf numFmtId="0" fontId="46" fillId="16" borderId="14" xfId="0" applyNumberFormat="1" applyFont="1" applyFill="1" applyBorder="1" applyAlignment="1">
      <alignment horizontal="center" vertical="center"/>
    </xf>
    <xf numFmtId="0" fontId="46" fillId="16" borderId="10" xfId="0" applyNumberFormat="1" applyFont="1" applyFill="1" applyBorder="1" applyAlignment="1">
      <alignment horizontal="center" vertical="center"/>
    </xf>
    <xf numFmtId="0" fontId="46" fillId="16" borderId="12" xfId="0" applyFont="1" applyFill="1" applyBorder="1" applyAlignment="1">
      <alignment horizontal="center" vertical="center"/>
    </xf>
    <xf numFmtId="0" fontId="46" fillId="0" borderId="19" xfId="0" applyFont="1" applyFill="1" applyBorder="1" applyAlignment="1">
      <alignment horizontal="center" vertical="center"/>
    </xf>
    <xf numFmtId="0" fontId="46" fillId="0" borderId="1" xfId="0" applyNumberFormat="1" applyFont="1" applyFill="1" applyBorder="1" applyAlignment="1">
      <alignment horizontal="center" vertical="center"/>
    </xf>
    <xf numFmtId="0" fontId="46" fillId="0" borderId="14" xfId="0" applyNumberFormat="1" applyFont="1" applyFill="1" applyBorder="1" applyAlignment="1">
      <alignment horizontal="center" vertical="center"/>
    </xf>
    <xf numFmtId="0" fontId="46" fillId="0" borderId="10" xfId="0" applyNumberFormat="1" applyFont="1" applyFill="1" applyBorder="1" applyAlignment="1">
      <alignment horizontal="center" vertical="center"/>
    </xf>
    <xf numFmtId="0" fontId="46" fillId="0" borderId="3" xfId="0" applyNumberFormat="1" applyFont="1" applyFill="1" applyBorder="1" applyAlignment="1">
      <alignment horizontal="center" vertical="center"/>
    </xf>
    <xf numFmtId="0" fontId="46" fillId="0" borderId="4" xfId="0" applyNumberFormat="1" applyFont="1" applyFill="1" applyBorder="1" applyAlignment="1">
      <alignment horizontal="center" vertical="center"/>
    </xf>
    <xf numFmtId="0" fontId="46" fillId="0" borderId="2" xfId="0" applyNumberFormat="1" applyFont="1" applyFill="1" applyBorder="1" applyAlignment="1">
      <alignment horizontal="center" vertical="center"/>
    </xf>
    <xf numFmtId="0" fontId="46" fillId="0" borderId="13" xfId="0" applyNumberFormat="1" applyFont="1" applyFill="1" applyBorder="1" applyAlignment="1">
      <alignment horizontal="center" vertical="center"/>
    </xf>
    <xf numFmtId="0" fontId="0" fillId="0" borderId="0" xfId="0" applyProtection="1">
      <protection/>
    </xf>
    <xf numFmtId="0" fontId="34" fillId="17" borderId="20" xfId="0" applyFont="1" applyFill="1" applyBorder="1" applyProtection="1">
      <protection/>
    </xf>
    <xf numFmtId="0" fontId="29" fillId="18" borderId="20" xfId="0" applyFont="1" applyFill="1" applyBorder="1" applyProtection="1">
      <protection/>
    </xf>
    <xf numFmtId="0" fontId="4" fillId="19" borderId="21" xfId="0" applyFont="1" applyFill="1" applyBorder="1" applyAlignment="1" applyProtection="1">
      <alignment horizontal="center" vertical="center"/>
      <protection/>
    </xf>
    <xf numFmtId="0" fontId="0" fillId="3" borderId="7" xfId="0" applyFill="1" applyBorder="1" applyProtection="1">
      <protection/>
    </xf>
    <xf numFmtId="0" fontId="11" fillId="3" borderId="22" xfId="0" applyFont="1" applyFill="1" applyBorder="1" applyAlignment="1" applyProtection="1">
      <alignment horizontal="right" vertical="center"/>
      <protection/>
    </xf>
    <xf numFmtId="0" fontId="53" fillId="3" borderId="0" xfId="0" applyFont="1" applyFill="1" applyBorder="1" applyAlignment="1" applyProtection="1">
      <alignment horizontal="center" vertical="center"/>
      <protection/>
    </xf>
    <xf numFmtId="0" fontId="0" fillId="3" borderId="0" xfId="0" applyFill="1" applyBorder="1" applyProtection="1">
      <protection/>
    </xf>
    <xf numFmtId="0" fontId="31" fillId="19" borderId="1" xfId="0" applyFont="1" applyFill="1" applyBorder="1" applyAlignment="1" applyProtection="1">
      <alignment horizontal="center" vertical="center"/>
      <protection/>
    </xf>
    <xf numFmtId="0" fontId="3" fillId="18" borderId="1" xfId="0" applyFont="1" applyFill="1" applyBorder="1" applyProtection="1">
      <protection/>
    </xf>
    <xf numFmtId="0" fontId="4" fillId="19" borderId="1" xfId="0" applyFont="1" applyFill="1" applyBorder="1" applyAlignment="1" applyProtection="1">
      <alignment horizontal="center" vertical="center"/>
      <protection/>
    </xf>
    <xf numFmtId="0" fontId="15" fillId="3" borderId="22" xfId="0" applyFont="1" applyFill="1" applyBorder="1" applyAlignment="1" applyProtection="1">
      <alignment horizontal="right" vertical="center"/>
      <protection/>
    </xf>
    <xf numFmtId="0" fontId="16" fillId="3" borderId="22" xfId="0" applyFont="1" applyFill="1" applyBorder="1" applyAlignment="1" applyProtection="1">
      <alignment horizontal="right" vertical="center"/>
      <protection/>
    </xf>
    <xf numFmtId="0" fontId="0" fillId="3" borderId="1" xfId="0" applyFill="1" applyBorder="1" applyAlignment="1" applyProtection="1">
      <alignment horizontal="center" vertical="center"/>
      <protection/>
    </xf>
    <xf numFmtId="0" fontId="17" fillId="3" borderId="22" xfId="0" applyFont="1" applyFill="1" applyBorder="1" applyAlignment="1" applyProtection="1">
      <alignment horizontal="right" vertical="center"/>
      <protection/>
    </xf>
    <xf numFmtId="0" fontId="54" fillId="3" borderId="0" xfId="0" applyFont="1" applyFill="1" applyBorder="1" applyAlignment="1" applyProtection="1">
      <alignment horizontal="center" vertical="center"/>
      <protection/>
    </xf>
    <xf numFmtId="0" fontId="12" fillId="3" borderId="22" xfId="0" applyFont="1" applyFill="1" applyBorder="1" applyAlignment="1" applyProtection="1">
      <alignment horizontal="right" vertical="center"/>
      <protection/>
    </xf>
    <xf numFmtId="0" fontId="15" fillId="20" borderId="22" xfId="0" applyFont="1" applyFill="1" applyBorder="1" applyAlignment="1" applyProtection="1">
      <alignment horizontal="right" vertical="center"/>
      <protection/>
    </xf>
    <xf numFmtId="0" fontId="15" fillId="20" borderId="23" xfId="0" applyFont="1" applyFill="1" applyBorder="1" applyAlignment="1" applyProtection="1">
      <alignment horizontal="right" vertical="center"/>
      <protection/>
    </xf>
    <xf numFmtId="0" fontId="3" fillId="0" borderId="0" xfId="0" applyFont="1" applyAlignment="1" applyProtection="1">
      <alignment horizontal="right" vertical="center"/>
      <protection/>
    </xf>
    <xf numFmtId="0" fontId="54" fillId="0" borderId="0" xfId="0" applyFont="1" applyAlignment="1" applyProtection="1">
      <alignment horizontal="center" vertical="center"/>
      <protection/>
    </xf>
    <xf numFmtId="0" fontId="19" fillId="0" borderId="0" xfId="0" applyFont="1" applyProtection="1">
      <protection/>
    </xf>
    <xf numFmtId="0" fontId="33" fillId="21" borderId="24" xfId="0" applyFont="1" applyFill="1" applyBorder="1" applyProtection="1">
      <protection/>
    </xf>
    <xf numFmtId="0" fontId="29" fillId="22" borderId="25" xfId="0" applyFont="1" applyFill="1" applyBorder="1" applyProtection="1">
      <protection/>
    </xf>
    <xf numFmtId="0" fontId="4" fillId="2" borderId="21" xfId="0" applyFont="1" applyFill="1" applyBorder="1" applyAlignment="1" applyProtection="1">
      <alignment horizontal="center" vertical="center"/>
      <protection/>
    </xf>
    <xf numFmtId="0" fontId="0" fillId="23" borderId="0" xfId="0" applyFill="1" applyProtection="1">
      <protection/>
    </xf>
    <xf numFmtId="0" fontId="15" fillId="4" borderId="0" xfId="0" applyFont="1" applyFill="1" applyAlignment="1" applyProtection="1">
      <alignment horizontal="right" vertical="center"/>
      <protection/>
    </xf>
    <xf numFmtId="0" fontId="55" fillId="4" borderId="0" xfId="0" applyFont="1" applyFill="1" applyAlignment="1" applyProtection="1">
      <alignment horizontal="center" vertical="center"/>
      <protection/>
    </xf>
    <xf numFmtId="0" fontId="4" fillId="2" borderId="26" xfId="0" applyFont="1" applyFill="1" applyBorder="1" applyAlignment="1" applyProtection="1">
      <alignment horizontal="center" vertical="center"/>
      <protection/>
    </xf>
    <xf numFmtId="0" fontId="32" fillId="21" borderId="1" xfId="0" applyFont="1" applyFill="1" applyBorder="1" applyAlignment="1" applyProtection="1">
      <alignment horizontal="center" vertical="center"/>
      <protection/>
    </xf>
    <xf numFmtId="0" fontId="32" fillId="21" borderId="10" xfId="0" applyFont="1" applyFill="1" applyBorder="1" applyAlignment="1" applyProtection="1">
      <alignment horizontal="center" vertical="center"/>
      <protection/>
    </xf>
    <xf numFmtId="0" fontId="3" fillId="22" borderId="1" xfId="0" applyFont="1" applyFill="1" applyBorder="1" applyProtection="1">
      <protection/>
    </xf>
    <xf numFmtId="0" fontId="25" fillId="0" borderId="0" xfId="0" applyFont="1" applyProtection="1">
      <protection/>
    </xf>
    <xf numFmtId="0" fontId="3" fillId="22" borderId="3" xfId="0" applyFont="1" applyFill="1" applyBorder="1" applyProtection="1">
      <protection/>
    </xf>
    <xf numFmtId="0" fontId="0" fillId="23" borderId="1" xfId="0" applyFill="1" applyBorder="1" applyAlignment="1" applyProtection="1">
      <alignment horizontal="center" vertical="center"/>
      <protection/>
    </xf>
    <xf numFmtId="0" fontId="15" fillId="0" borderId="0" xfId="0" applyFont="1" applyAlignment="1" applyProtection="1">
      <alignment horizontal="right" vertical="center"/>
      <protection/>
    </xf>
    <xf numFmtId="0" fontId="55" fillId="0" borderId="0" xfId="0" applyFont="1" applyAlignment="1" applyProtection="1">
      <alignment horizontal="center" vertical="center"/>
      <protection/>
    </xf>
    <xf numFmtId="0" fontId="13" fillId="0" borderId="0" xfId="0" applyFont="1" applyProtection="1">
      <protection/>
    </xf>
    <xf numFmtId="0" fontId="56" fillId="0" borderId="0" xfId="0" applyFont="1" applyAlignment="1" applyProtection="1">
      <alignment horizontal="center" vertical="center"/>
      <protection/>
    </xf>
    <xf numFmtId="0" fontId="36" fillId="0" borderId="0" xfId="0" applyFont="1" applyProtection="1">
      <protection/>
    </xf>
    <xf numFmtId="0" fontId="34" fillId="24" borderId="24" xfId="0" applyFont="1" applyFill="1" applyBorder="1" applyProtection="1">
      <protection/>
    </xf>
    <xf numFmtId="0" fontId="33" fillId="5" borderId="25" xfId="0" applyFont="1" applyFill="1" applyBorder="1" applyProtection="1">
      <protection/>
    </xf>
    <xf numFmtId="0" fontId="36" fillId="16" borderId="0" xfId="0" applyFont="1" applyFill="1" applyBorder="1" applyProtection="1">
      <protection/>
    </xf>
    <xf numFmtId="0" fontId="36" fillId="16" borderId="7" xfId="0" applyFont="1" applyFill="1" applyBorder="1" applyProtection="1">
      <protection/>
    </xf>
    <xf numFmtId="0" fontId="11" fillId="5" borderId="22" xfId="0" applyNumberFormat="1" applyFont="1" applyFill="1" applyBorder="1" applyAlignment="1" applyProtection="1">
      <alignment horizontal="right"/>
      <protection/>
    </xf>
    <xf numFmtId="0" fontId="51" fillId="5" borderId="0" xfId="0" applyFont="1" applyFill="1" applyBorder="1" applyAlignment="1" applyProtection="1">
      <alignment horizontal="center" vertical="center"/>
      <protection/>
    </xf>
    <xf numFmtId="0" fontId="32" fillId="16" borderId="1" xfId="0" applyFont="1" applyFill="1" applyBorder="1" applyAlignment="1" applyProtection="1">
      <alignment horizontal="center" vertical="center"/>
      <protection/>
    </xf>
    <xf numFmtId="0" fontId="35" fillId="5" borderId="1" xfId="0" applyFont="1" applyFill="1" applyBorder="1" applyProtection="1">
      <protection/>
    </xf>
    <xf numFmtId="0" fontId="15" fillId="5" borderId="22" xfId="0" applyNumberFormat="1" applyFont="1" applyFill="1" applyBorder="1" applyAlignment="1" applyProtection="1">
      <alignment horizontal="right"/>
      <protection/>
    </xf>
    <xf numFmtId="0" fontId="23" fillId="5" borderId="22" xfId="0" applyNumberFormat="1" applyFont="1" applyFill="1" applyBorder="1" applyAlignment="1" applyProtection="1">
      <alignment horizontal="right"/>
      <protection/>
    </xf>
    <xf numFmtId="0" fontId="36" fillId="16" borderId="1" xfId="0" applyFont="1" applyFill="1" applyBorder="1" applyAlignment="1" applyProtection="1">
      <alignment horizontal="center" vertical="center"/>
      <protection/>
    </xf>
    <xf numFmtId="0" fontId="36" fillId="16" borderId="27" xfId="0" applyFont="1" applyFill="1" applyBorder="1" applyProtection="1">
      <protection/>
    </xf>
    <xf numFmtId="0" fontId="36" fillId="16" borderId="28" xfId="0" applyFont="1" applyFill="1" applyBorder="1" applyProtection="1">
      <protection/>
    </xf>
    <xf numFmtId="0" fontId="3" fillId="0" borderId="0" xfId="0" applyNumberFormat="1" applyFont="1" applyAlignment="1" applyProtection="1">
      <alignment horizontal="right"/>
      <protection/>
    </xf>
    <xf numFmtId="0" fontId="52" fillId="0" borderId="0" xfId="0" applyFont="1" applyAlignment="1" applyProtection="1">
      <alignment horizontal="center" vertical="center"/>
      <protection/>
    </xf>
    <xf numFmtId="0" fontId="45" fillId="11" borderId="1" xfId="0" applyFont="1" applyFill="1" applyBorder="1" applyAlignment="1" applyProtection="1">
      <alignment horizontal="center" vertical="center"/>
      <protection locked="0"/>
    </xf>
    <xf numFmtId="0" fontId="4" fillId="25" borderId="2" xfId="0" applyFont="1" applyFill="1" applyBorder="1" applyAlignment="1">
      <alignment horizontal="center" vertical="center"/>
    </xf>
    <xf numFmtId="0" fontId="4" fillId="25" borderId="29" xfId="0" applyFont="1" applyFill="1" applyBorder="1" applyAlignment="1">
      <alignment horizontal="center" vertical="center"/>
    </xf>
    <xf numFmtId="0" fontId="0" fillId="26" borderId="2" xfId="0" applyFont="1" applyFill="1" applyBorder="1" applyAlignment="1">
      <alignment horizontal="center" vertical="center"/>
    </xf>
    <xf numFmtId="0" fontId="0" fillId="27" borderId="3" xfId="0" applyFont="1" applyFill="1" applyBorder="1" applyAlignment="1">
      <alignment horizontal="center" vertical="center"/>
    </xf>
    <xf numFmtId="0" fontId="0" fillId="26" borderId="3" xfId="0" applyFont="1" applyFill="1" applyBorder="1" applyAlignment="1">
      <alignment horizontal="center" vertical="center"/>
    </xf>
    <xf numFmtId="0" fontId="0" fillId="26" borderId="4" xfId="0" applyFont="1" applyFill="1" applyBorder="1" applyAlignment="1">
      <alignment horizontal="center" vertical="center"/>
    </xf>
    <xf numFmtId="0" fontId="0" fillId="28" borderId="2" xfId="0" applyFont="1" applyFill="1" applyBorder="1" applyAlignment="1">
      <alignment horizontal="center" vertical="center"/>
    </xf>
    <xf numFmtId="0" fontId="0" fillId="29" borderId="3" xfId="0" applyFont="1" applyFill="1" applyBorder="1" applyAlignment="1">
      <alignment horizontal="center" vertical="center"/>
    </xf>
    <xf numFmtId="0" fontId="0" fillId="28" borderId="3" xfId="0" applyFont="1" applyFill="1" applyBorder="1" applyAlignment="1">
      <alignment horizontal="center" vertical="center"/>
    </xf>
    <xf numFmtId="0" fontId="0" fillId="28" borderId="4" xfId="0" applyFont="1" applyFill="1" applyBorder="1" applyAlignment="1">
      <alignment horizontal="center" vertical="center"/>
    </xf>
    <xf numFmtId="0" fontId="0" fillId="30" borderId="2" xfId="0" applyFont="1" applyFill="1" applyBorder="1" applyAlignment="1">
      <alignment horizontal="center" vertical="center"/>
    </xf>
    <xf numFmtId="0" fontId="0" fillId="31" borderId="3" xfId="0" applyFont="1" applyFill="1" applyBorder="1" applyAlignment="1">
      <alignment horizontal="center" vertical="center"/>
    </xf>
    <xf numFmtId="0" fontId="0" fillId="30" borderId="3" xfId="0" applyFont="1" applyFill="1" applyBorder="1" applyAlignment="1">
      <alignment horizontal="center" vertical="center"/>
    </xf>
    <xf numFmtId="0" fontId="0" fillId="31" borderId="4" xfId="0" applyFont="1" applyFill="1" applyBorder="1" applyAlignment="1">
      <alignment horizontal="center" vertical="center"/>
    </xf>
    <xf numFmtId="0" fontId="0" fillId="32"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2" borderId="3" xfId="0" applyFont="1" applyFill="1" applyBorder="1" applyAlignment="1">
      <alignment horizontal="center" vertical="center"/>
    </xf>
    <xf numFmtId="0" fontId="0" fillId="33" borderId="4" xfId="0" applyFont="1" applyFill="1" applyBorder="1" applyAlignment="1">
      <alignment horizontal="center" vertical="center"/>
    </xf>
    <xf numFmtId="0" fontId="0" fillId="34" borderId="0" xfId="0" applyFill="1" applyAlignment="1">
      <alignment horizontal="center" vertical="center"/>
    </xf>
    <xf numFmtId="0" fontId="0" fillId="34" borderId="0" xfId="0" applyFill="1"/>
    <xf numFmtId="0" fontId="0" fillId="34" borderId="0" xfId="0" applyFill="1" applyAlignment="1">
      <alignment horizontal="center"/>
    </xf>
    <xf numFmtId="0" fontId="4" fillId="35" borderId="1" xfId="0" applyFont="1" applyFill="1" applyBorder="1" applyAlignment="1" applyProtection="1">
      <alignment horizontal="center" vertical="center"/>
      <protection/>
    </xf>
    <xf numFmtId="0" fontId="36" fillId="16" borderId="30" xfId="0" applyFont="1" applyFill="1" applyBorder="1" applyProtection="1">
      <protection/>
    </xf>
    <xf numFmtId="0" fontId="36" fillId="16" borderId="31" xfId="0" applyFont="1" applyFill="1" applyBorder="1" applyProtection="1">
      <protection/>
    </xf>
    <xf numFmtId="0" fontId="4" fillId="35" borderId="9" xfId="0" applyFont="1" applyFill="1" applyBorder="1" applyAlignment="1" applyProtection="1">
      <alignment horizontal="center" vertical="center"/>
      <protection/>
    </xf>
    <xf numFmtId="0" fontId="0" fillId="11" borderId="0" xfId="0" applyFill="1"/>
    <xf numFmtId="0" fontId="0" fillId="0" borderId="0" xfId="0" applyBorder="1"/>
    <xf numFmtId="0" fontId="0" fillId="0" borderId="0" xfId="0" applyFill="1" applyBorder="1" applyProtection="1">
      <protection locked="0"/>
    </xf>
    <xf numFmtId="0" fontId="46" fillId="34" borderId="0" xfId="0" applyFont="1" applyFill="1" applyAlignment="1">
      <alignment horizontal="center" vertical="center"/>
    </xf>
    <xf numFmtId="0" fontId="4" fillId="19" borderId="32" xfId="0" applyFont="1" applyFill="1" applyBorder="1" applyAlignment="1" applyProtection="1">
      <alignment horizontal="center" vertical="center"/>
      <protection/>
    </xf>
    <xf numFmtId="0" fontId="2" fillId="3" borderId="3" xfId="20" applyFill="1" applyBorder="1" applyAlignment="1" applyProtection="1">
      <alignment horizontal="center" vertical="center"/>
      <protection locked="0"/>
    </xf>
    <xf numFmtId="0" fontId="2" fillId="4" borderId="3" xfId="20" applyFill="1" applyBorder="1" applyAlignment="1" applyProtection="1">
      <alignment horizontal="center" vertical="center"/>
      <protection locked="0"/>
    </xf>
    <xf numFmtId="0" fontId="2" fillId="5" borderId="3" xfId="20" applyFill="1" applyBorder="1" applyAlignment="1" applyProtection="1">
      <alignment horizontal="center" vertical="center"/>
      <protection locked="0"/>
    </xf>
    <xf numFmtId="0" fontId="3" fillId="34" borderId="22" xfId="0" applyFont="1" applyFill="1" applyBorder="1" applyAlignment="1" applyProtection="1">
      <alignment horizontal="right" vertical="center"/>
      <protection/>
    </xf>
    <xf numFmtId="0" fontId="54" fillId="34" borderId="0" xfId="0" applyFont="1" applyFill="1" applyBorder="1" applyAlignment="1" applyProtection="1">
      <alignment horizontal="center" vertical="center"/>
      <protection/>
    </xf>
    <xf numFmtId="0" fontId="19" fillId="34" borderId="0" xfId="0" applyFont="1" applyFill="1" applyBorder="1" applyProtection="1">
      <protection/>
    </xf>
    <xf numFmtId="0" fontId="0" fillId="34" borderId="0" xfId="0" applyFill="1" applyBorder="1" applyProtection="1">
      <protection/>
    </xf>
    <xf numFmtId="0" fontId="0" fillId="34" borderId="7" xfId="0" applyFill="1" applyBorder="1" applyProtection="1">
      <protection/>
    </xf>
    <xf numFmtId="0" fontId="3" fillId="34" borderId="23" xfId="0" applyFont="1" applyFill="1" applyBorder="1" applyAlignment="1" applyProtection="1">
      <alignment horizontal="right" vertical="center"/>
      <protection/>
    </xf>
    <xf numFmtId="0" fontId="54" fillId="34" borderId="27" xfId="0" applyFont="1" applyFill="1" applyBorder="1" applyAlignment="1" applyProtection="1">
      <alignment horizontal="center" vertical="center"/>
      <protection/>
    </xf>
    <xf numFmtId="0" fontId="19" fillId="34" borderId="27" xfId="0" applyFont="1" applyFill="1" applyBorder="1" applyProtection="1">
      <protection/>
    </xf>
    <xf numFmtId="0" fontId="0" fillId="34" borderId="27" xfId="0" applyFill="1" applyBorder="1" applyProtection="1">
      <protection/>
    </xf>
    <xf numFmtId="0" fontId="0" fillId="34" borderId="28" xfId="0" applyFill="1" applyBorder="1" applyProtection="1">
      <protection/>
    </xf>
    <xf numFmtId="9" fontId="30" fillId="18" borderId="33" xfId="0" applyNumberFormat="1" applyFont="1" applyFill="1" applyBorder="1" applyAlignment="1" applyProtection="1">
      <alignment horizontal="right"/>
      <protection/>
    </xf>
    <xf numFmtId="9" fontId="3" fillId="18" borderId="1" xfId="0" applyNumberFormat="1" applyFont="1" applyFill="1" applyBorder="1" applyAlignment="1" applyProtection="1">
      <alignment horizontal="center" vertical="center"/>
      <protection/>
    </xf>
    <xf numFmtId="9" fontId="3" fillId="22" borderId="10" xfId="0" applyNumberFormat="1" applyFont="1" applyFill="1" applyBorder="1" applyAlignment="1" applyProtection="1">
      <alignment horizontal="center" vertical="center"/>
      <protection/>
    </xf>
    <xf numFmtId="9" fontId="3" fillId="22" borderId="4" xfId="0" applyNumberFormat="1" applyFont="1" applyFill="1" applyBorder="1" applyAlignment="1" applyProtection="1">
      <alignment horizontal="center" vertical="center"/>
      <protection/>
    </xf>
    <xf numFmtId="9" fontId="10" fillId="22" borderId="33" xfId="0" applyNumberFormat="1" applyFont="1" applyFill="1" applyBorder="1" applyAlignment="1" applyProtection="1">
      <alignment horizontal="right"/>
      <protection/>
    </xf>
    <xf numFmtId="9" fontId="0" fillId="23" borderId="1" xfId="0" applyNumberFormat="1" applyFill="1" applyBorder="1" applyAlignment="1" applyProtection="1">
      <alignment horizontal="center" vertical="center"/>
      <protection/>
    </xf>
    <xf numFmtId="9" fontId="0" fillId="3" borderId="1" xfId="0" applyNumberFormat="1" applyFill="1" applyBorder="1" applyAlignment="1" applyProtection="1">
      <alignment horizontal="center" vertical="center"/>
      <protection/>
    </xf>
    <xf numFmtId="9" fontId="35" fillId="5" borderId="1" xfId="0" applyNumberFormat="1" applyFont="1" applyFill="1" applyBorder="1" applyAlignment="1" applyProtection="1">
      <alignment horizontal="center" vertical="center"/>
      <protection/>
    </xf>
    <xf numFmtId="9" fontId="10" fillId="5" borderId="33" xfId="0" applyNumberFormat="1" applyFont="1" applyFill="1" applyBorder="1" applyAlignment="1" applyProtection="1">
      <alignment horizontal="right"/>
      <protection/>
    </xf>
    <xf numFmtId="9" fontId="36" fillId="16" borderId="1" xfId="0" applyNumberFormat="1" applyFont="1" applyFill="1" applyBorder="1" applyAlignment="1" applyProtection="1">
      <alignment horizontal="center" vertical="center"/>
      <protection/>
    </xf>
    <xf numFmtId="9" fontId="0" fillId="11" borderId="0" xfId="0" applyNumberFormat="1" applyFill="1" applyProtection="1">
      <protection/>
    </xf>
    <xf numFmtId="9" fontId="0" fillId="0" borderId="0" xfId="0" applyNumberFormat="1" applyProtection="1">
      <protection/>
    </xf>
    <xf numFmtId="9" fontId="44" fillId="11" borderId="0" xfId="0" applyNumberFormat="1" applyFont="1" applyFill="1" applyBorder="1" applyAlignment="1" applyProtection="1">
      <alignment vertical="center"/>
      <protection/>
    </xf>
    <xf numFmtId="9" fontId="4" fillId="19" borderId="34" xfId="0" applyNumberFormat="1" applyFont="1" applyFill="1" applyBorder="1" applyAlignment="1" applyProtection="1">
      <alignment horizontal="center" vertical="center"/>
      <protection/>
    </xf>
    <xf numFmtId="9" fontId="4" fillId="19" borderId="35" xfId="0" applyNumberFormat="1" applyFont="1" applyFill="1" applyBorder="1" applyAlignment="1" applyProtection="1">
      <alignment horizontal="center" vertical="center"/>
      <protection/>
    </xf>
    <xf numFmtId="9" fontId="4" fillId="19" borderId="1" xfId="0" applyNumberFormat="1" applyFont="1" applyFill="1" applyBorder="1" applyAlignment="1" applyProtection="1">
      <alignment horizontal="center"/>
      <protection/>
    </xf>
    <xf numFmtId="9" fontId="4" fillId="19" borderId="2" xfId="0" applyNumberFormat="1" applyFont="1" applyFill="1" applyBorder="1" applyAlignment="1" applyProtection="1">
      <alignment horizontal="center"/>
      <protection/>
    </xf>
    <xf numFmtId="9" fontId="0" fillId="11" borderId="0" xfId="0" applyNumberFormat="1" applyFill="1" applyBorder="1" applyProtection="1">
      <protection/>
    </xf>
    <xf numFmtId="9" fontId="0" fillId="11" borderId="0" xfId="0" applyNumberFormat="1" applyFill="1" applyBorder="1" applyAlignment="1" applyProtection="1">
      <alignment horizontal="left" vertical="center"/>
      <protection/>
    </xf>
    <xf numFmtId="9" fontId="0" fillId="11" borderId="0" xfId="0" applyNumberFormat="1" applyFill="1" applyBorder="1" applyAlignment="1" applyProtection="1">
      <alignment horizontal="center" vertical="center"/>
      <protection/>
    </xf>
    <xf numFmtId="9" fontId="4" fillId="2" borderId="1" xfId="0" applyNumberFormat="1" applyFont="1" applyFill="1" applyBorder="1" applyAlignment="1" applyProtection="1">
      <alignment horizontal="center" vertical="center"/>
      <protection/>
    </xf>
    <xf numFmtId="9" fontId="4" fillId="2" borderId="1" xfId="0" applyNumberFormat="1" applyFont="1" applyFill="1" applyBorder="1" applyAlignment="1" applyProtection="1">
      <alignment horizontal="center"/>
      <protection/>
    </xf>
    <xf numFmtId="9" fontId="0" fillId="22" borderId="1" xfId="0" applyNumberFormat="1" applyFill="1" applyBorder="1" applyAlignment="1" applyProtection="1">
      <alignment horizontal="center" vertical="center"/>
      <protection/>
    </xf>
    <xf numFmtId="9" fontId="4" fillId="35" borderId="16" xfId="0" applyNumberFormat="1" applyFont="1" applyFill="1" applyBorder="1" applyAlignment="1" applyProtection="1">
      <alignment horizontal="center" vertical="center"/>
      <protection/>
    </xf>
    <xf numFmtId="9" fontId="4" fillId="35" borderId="17" xfId="0" applyNumberFormat="1" applyFont="1" applyFill="1" applyBorder="1" applyAlignment="1" applyProtection="1">
      <alignment horizontal="center" vertical="center"/>
      <protection/>
    </xf>
    <xf numFmtId="9" fontId="4" fillId="35" borderId="2" xfId="0" applyNumberFormat="1" applyFont="1" applyFill="1" applyBorder="1" applyAlignment="1" applyProtection="1">
      <alignment horizontal="center"/>
      <protection/>
    </xf>
    <xf numFmtId="9" fontId="0" fillId="16" borderId="4" xfId="0" applyNumberFormat="1" applyFill="1" applyBorder="1" applyAlignment="1" applyProtection="1">
      <alignment horizontal="center" vertical="center"/>
      <protection/>
    </xf>
    <xf numFmtId="9" fontId="4" fillId="35" borderId="1" xfId="0" applyNumberFormat="1" applyFont="1" applyFill="1" applyBorder="1" applyAlignment="1" applyProtection="1">
      <alignment horizontal="center"/>
      <protection/>
    </xf>
    <xf numFmtId="9" fontId="0" fillId="16" borderId="1" xfId="0" applyNumberFormat="1" applyFill="1" applyBorder="1" applyAlignment="1" applyProtection="1">
      <alignment horizontal="center" vertical="center"/>
      <protection/>
    </xf>
    <xf numFmtId="9" fontId="0" fillId="11" borderId="0" xfId="0" applyNumberFormat="1" applyFill="1" applyBorder="1" applyAlignment="1" applyProtection="1">
      <alignment vertical="center" wrapText="1"/>
      <protection/>
    </xf>
    <xf numFmtId="9" fontId="0" fillId="11" borderId="0" xfId="0" applyNumberFormat="1" applyFill="1" applyBorder="1" applyAlignment="1" applyProtection="1">
      <alignment vertical="center"/>
      <protection/>
    </xf>
    <xf numFmtId="9" fontId="48" fillId="11" borderId="0" xfId="0" applyNumberFormat="1" applyFont="1" applyFill="1" applyBorder="1" applyAlignment="1" applyProtection="1">
      <alignment vertical="center"/>
      <protection locked="0"/>
    </xf>
    <xf numFmtId="9" fontId="13" fillId="0" borderId="0" xfId="0" applyNumberFormat="1" applyFont="1" applyProtection="1">
      <protection/>
    </xf>
    <xf numFmtId="10" fontId="61" fillId="34" borderId="0" xfId="0" applyNumberFormat="1" applyFont="1" applyFill="1" applyAlignment="1">
      <alignment horizontal="center" vertical="center"/>
    </xf>
    <xf numFmtId="9" fontId="3" fillId="36" borderId="17" xfId="0" applyNumberFormat="1" applyFont="1" applyFill="1" applyBorder="1" applyAlignment="1">
      <alignment horizontal="center" vertical="center"/>
    </xf>
    <xf numFmtId="9" fontId="3" fillId="36" borderId="10" xfId="0" applyNumberFormat="1" applyFont="1" applyFill="1" applyBorder="1" applyAlignment="1">
      <alignment horizontal="center" vertical="center"/>
    </xf>
    <xf numFmtId="9" fontId="3" fillId="36" borderId="4" xfId="0" applyNumberFormat="1" applyFont="1" applyFill="1" applyBorder="1" applyAlignment="1">
      <alignment horizontal="center" vertical="center"/>
    </xf>
    <xf numFmtId="9" fontId="3" fillId="36" borderId="36" xfId="0" applyNumberFormat="1" applyFont="1" applyFill="1" applyBorder="1" applyAlignment="1">
      <alignment horizontal="center" vertical="center"/>
    </xf>
    <xf numFmtId="9" fontId="3" fillId="36" borderId="33" xfId="0" applyNumberFormat="1" applyFont="1" applyFill="1" applyBorder="1" applyAlignment="1">
      <alignment horizontal="center" vertical="center"/>
    </xf>
    <xf numFmtId="0" fontId="1" fillId="3" borderId="0" xfId="0" applyFont="1" applyFill="1" applyBorder="1" applyProtection="1">
      <protection/>
    </xf>
    <xf numFmtId="0" fontId="69" fillId="3" borderId="0" xfId="0" applyFont="1" applyFill="1" applyBorder="1" applyProtection="1">
      <protection/>
    </xf>
    <xf numFmtId="0" fontId="69" fillId="20" borderId="0" xfId="0" applyFont="1" applyFill="1" applyBorder="1" applyProtection="1">
      <protection/>
    </xf>
    <xf numFmtId="0" fontId="69" fillId="20" borderId="27" xfId="0" applyFont="1" applyFill="1" applyBorder="1" applyProtection="1">
      <protection/>
    </xf>
    <xf numFmtId="0" fontId="69" fillId="4" borderId="0" xfId="0" applyFont="1" applyFill="1" applyProtection="1">
      <protection/>
    </xf>
    <xf numFmtId="0" fontId="73" fillId="4" borderId="0" xfId="0" applyFont="1" applyFill="1" applyProtection="1">
      <protection/>
    </xf>
    <xf numFmtId="0" fontId="69" fillId="4" borderId="0" xfId="0" applyFont="1" applyFill="1" applyAlignment="1" applyProtection="1">
      <alignment horizontal="left"/>
      <protection/>
    </xf>
    <xf numFmtId="0" fontId="69" fillId="5" borderId="0" xfId="0" applyFont="1" applyFill="1" applyBorder="1" applyAlignment="1" applyProtection="1">
      <alignment horizontal="left" vertical="center"/>
      <protection/>
    </xf>
    <xf numFmtId="0" fontId="69" fillId="5" borderId="0" xfId="0" applyFont="1" applyFill="1" applyBorder="1" applyAlignment="1" applyProtection="1">
      <alignment horizontal="left" vertical="top"/>
      <protection/>
    </xf>
    <xf numFmtId="0" fontId="1" fillId="5" borderId="0" xfId="0" applyFont="1" applyFill="1" applyBorder="1" applyProtection="1">
      <protection/>
    </xf>
    <xf numFmtId="0" fontId="69" fillId="5" borderId="0" xfId="0" applyFont="1" applyFill="1" applyBorder="1" applyProtection="1">
      <protection/>
    </xf>
    <xf numFmtId="0" fontId="69" fillId="5" borderId="0" xfId="0" applyFont="1" applyFill="1" applyBorder="1" applyAlignment="1" applyProtection="1">
      <alignment horizontal="left"/>
      <protection/>
    </xf>
    <xf numFmtId="0" fontId="69" fillId="5" borderId="0" xfId="0" applyFont="1" applyFill="1" applyBorder="1" applyAlignment="1" applyProtection="1">
      <alignment horizontal="justify" vertical="center"/>
      <protection/>
    </xf>
    <xf numFmtId="0" fontId="74" fillId="5" borderId="22" xfId="0" applyNumberFormat="1" applyFont="1" applyFill="1" applyBorder="1" applyAlignment="1" applyProtection="1">
      <alignment horizontal="right"/>
      <protection/>
    </xf>
    <xf numFmtId="0" fontId="75" fillId="5" borderId="0" xfId="0" applyFont="1" applyFill="1" applyBorder="1" applyAlignment="1" applyProtection="1">
      <alignment horizontal="center" vertical="center"/>
      <protection/>
    </xf>
    <xf numFmtId="0" fontId="74" fillId="5" borderId="23" xfId="0" applyNumberFormat="1" applyFont="1" applyFill="1" applyBorder="1" applyAlignment="1" applyProtection="1">
      <alignment horizontal="right"/>
      <protection/>
    </xf>
    <xf numFmtId="0" fontId="69" fillId="5" borderId="27" xfId="0" applyFont="1" applyFill="1" applyBorder="1" applyProtection="1">
      <protection/>
    </xf>
    <xf numFmtId="0" fontId="71" fillId="15" borderId="31" xfId="0" applyFont="1" applyFill="1" applyBorder="1" applyAlignment="1">
      <alignment vertical="center"/>
    </xf>
    <xf numFmtId="0" fontId="71" fillId="15" borderId="0" xfId="0" applyFont="1" applyFill="1" applyBorder="1" applyAlignment="1">
      <alignment vertical="center"/>
    </xf>
    <xf numFmtId="0" fontId="71" fillId="15" borderId="7" xfId="0" applyFont="1" applyFill="1" applyBorder="1" applyAlignment="1">
      <alignment vertical="center"/>
    </xf>
    <xf numFmtId="0" fontId="71" fillId="15" borderId="22" xfId="0" applyFont="1" applyFill="1" applyBorder="1" applyAlignment="1">
      <alignment vertical="center"/>
    </xf>
    <xf numFmtId="0" fontId="71" fillId="15" borderId="0" xfId="0" applyFont="1" applyFill="1" applyBorder="1" applyAlignment="1">
      <alignment horizontal="center" vertical="center"/>
    </xf>
    <xf numFmtId="0" fontId="71" fillId="15" borderId="7" xfId="0" applyFont="1" applyFill="1" applyBorder="1" applyAlignment="1">
      <alignment horizontal="center" vertical="center"/>
    </xf>
    <xf numFmtId="9" fontId="0" fillId="11" borderId="0" xfId="0" applyNumberFormat="1" applyFont="1" applyFill="1" applyBorder="1" applyAlignment="1" applyProtection="1">
      <alignment vertical="center"/>
      <protection locked="0"/>
    </xf>
    <xf numFmtId="0" fontId="29" fillId="0" borderId="37" xfId="0" applyFont="1" applyFill="1" applyBorder="1" applyAlignment="1">
      <alignment horizontal="center" vertical="center"/>
    </xf>
    <xf numFmtId="0" fontId="29" fillId="0" borderId="32" xfId="0" applyFont="1" applyFill="1" applyBorder="1" applyAlignment="1">
      <alignment horizontal="center" vertical="center"/>
    </xf>
    <xf numFmtId="0" fontId="78" fillId="0" borderId="12" xfId="0" applyFont="1" applyFill="1" applyBorder="1" applyAlignment="1">
      <alignment horizontal="center"/>
    </xf>
    <xf numFmtId="0" fontId="78" fillId="0" borderId="1" xfId="0" applyFont="1" applyFill="1" applyBorder="1" applyAlignment="1">
      <alignment horizontal="left" vertical="center" wrapText="1"/>
    </xf>
    <xf numFmtId="0" fontId="77" fillId="0" borderId="12" xfId="0" applyFont="1" applyFill="1" applyBorder="1" applyAlignment="1">
      <alignment horizontal="center" vertical="center" wrapText="1"/>
    </xf>
    <xf numFmtId="0" fontId="71" fillId="0" borderId="1" xfId="0" applyFont="1" applyFill="1" applyBorder="1" applyAlignment="1">
      <alignment horizontal="left" vertical="center" wrapText="1"/>
    </xf>
    <xf numFmtId="0" fontId="71" fillId="0" borderId="12" xfId="0" applyFont="1" applyFill="1" applyBorder="1" applyAlignment="1">
      <alignment horizontal="center"/>
    </xf>
    <xf numFmtId="0" fontId="71" fillId="0" borderId="1" xfId="0" applyFont="1" applyFill="1" applyBorder="1" applyAlignment="1">
      <alignment horizontal="left" vertical="center"/>
    </xf>
    <xf numFmtId="0" fontId="77" fillId="0" borderId="38" xfId="0" applyFont="1" applyFill="1" applyBorder="1" applyAlignment="1">
      <alignment horizontal="center" vertical="center" wrapText="1"/>
    </xf>
    <xf numFmtId="0" fontId="71" fillId="0" borderId="11" xfId="0" applyFont="1" applyFill="1" applyBorder="1" applyAlignment="1">
      <alignment horizontal="left" vertical="center" wrapText="1"/>
    </xf>
    <xf numFmtId="0" fontId="71" fillId="0" borderId="38" xfId="0" applyFont="1" applyFill="1" applyBorder="1" applyAlignment="1">
      <alignment horizontal="center"/>
    </xf>
    <xf numFmtId="0" fontId="101" fillId="3" borderId="0" xfId="0" applyFont="1" applyFill="1" applyBorder="1" applyProtection="1">
      <protection/>
    </xf>
    <xf numFmtId="0" fontId="41" fillId="19" borderId="30" xfId="0" applyFont="1" applyFill="1" applyBorder="1" applyAlignment="1" applyProtection="1">
      <alignment horizontal="center"/>
      <protection/>
    </xf>
    <xf numFmtId="9" fontId="2" fillId="0" borderId="1" xfId="20" applyNumberFormat="1" applyFont="1" applyBorder="1" applyAlignment="1" applyProtection="1">
      <alignment horizontal="center" vertical="center"/>
      <protection locked="0"/>
    </xf>
    <xf numFmtId="9" fontId="2" fillId="0" borderId="21" xfId="20" applyNumberFormat="1" applyFont="1" applyBorder="1" applyAlignment="1" applyProtection="1">
      <alignment horizontal="center" vertical="center"/>
      <protection locked="0"/>
    </xf>
    <xf numFmtId="0" fontId="96" fillId="0" borderId="39" xfId="0" applyFont="1" applyFill="1" applyBorder="1" applyAlignment="1" applyProtection="1">
      <alignment horizontal="center" vertical="top" wrapText="1"/>
      <protection locked="0"/>
    </xf>
    <xf numFmtId="0" fontId="96" fillId="0" borderId="40" xfId="0" applyFont="1" applyFill="1" applyBorder="1" applyAlignment="1" applyProtection="1">
      <alignment horizontal="center" vertical="top" wrapText="1"/>
      <protection locked="0"/>
    </xf>
    <xf numFmtId="0" fontId="35" fillId="29" borderId="1" xfId="0" applyFont="1" applyFill="1" applyBorder="1" applyAlignment="1" applyProtection="1">
      <alignment horizontal="center"/>
      <protection/>
    </xf>
    <xf numFmtId="0" fontId="0" fillId="0" borderId="1" xfId="0" applyBorder="1" applyAlignment="1" applyProtection="1">
      <alignment horizontal="center"/>
      <protection locked="0"/>
    </xf>
    <xf numFmtId="0" fontId="70" fillId="3" borderId="41" xfId="0" applyFont="1" applyFill="1" applyBorder="1" applyAlignment="1" applyProtection="1">
      <alignment horizontal="center" vertical="center"/>
      <protection/>
    </xf>
    <xf numFmtId="0" fontId="31" fillId="17" borderId="1" xfId="0" applyFont="1" applyFill="1" applyBorder="1" applyAlignment="1" applyProtection="1">
      <alignment horizontal="center"/>
      <protection/>
    </xf>
    <xf numFmtId="0" fontId="7" fillId="19" borderId="42" xfId="0" applyFont="1" applyFill="1" applyBorder="1" applyAlignment="1" applyProtection="1">
      <alignment horizontal="center"/>
      <protection/>
    </xf>
    <xf numFmtId="0" fontId="7" fillId="19" borderId="43" xfId="0" applyFont="1" applyFill="1" applyBorder="1" applyAlignment="1" applyProtection="1">
      <alignment horizontal="center"/>
      <protection/>
    </xf>
    <xf numFmtId="0" fontId="7" fillId="19" borderId="44" xfId="0" applyFont="1" applyFill="1" applyBorder="1" applyAlignment="1" applyProtection="1">
      <alignment horizontal="center"/>
      <protection/>
    </xf>
    <xf numFmtId="0" fontId="34" fillId="17" borderId="20" xfId="0" applyFont="1" applyFill="1" applyBorder="1" applyAlignment="1" applyProtection="1">
      <alignment horizontal="center"/>
      <protection/>
    </xf>
    <xf numFmtId="0" fontId="34" fillId="17" borderId="25" xfId="0" applyFont="1" applyFill="1" applyBorder="1" applyAlignment="1" applyProtection="1">
      <alignment horizontal="center"/>
      <protection/>
    </xf>
    <xf numFmtId="0" fontId="41" fillId="19" borderId="34" xfId="0" applyFont="1" applyFill="1" applyBorder="1" applyAlignment="1" applyProtection="1">
      <alignment horizontal="center"/>
      <protection/>
    </xf>
    <xf numFmtId="0" fontId="41" fillId="19" borderId="30" xfId="0" applyFont="1" applyFill="1" applyBorder="1" applyAlignment="1" applyProtection="1">
      <alignment horizontal="center"/>
      <protection/>
    </xf>
    <xf numFmtId="0" fontId="41" fillId="19" borderId="23" xfId="0" applyFont="1" applyFill="1" applyBorder="1" applyAlignment="1" applyProtection="1">
      <alignment horizontal="center"/>
      <protection/>
    </xf>
    <xf numFmtId="0" fontId="41" fillId="19" borderId="27" xfId="0" applyFont="1" applyFill="1" applyBorder="1" applyAlignment="1" applyProtection="1">
      <alignment horizontal="center"/>
      <protection/>
    </xf>
    <xf numFmtId="0" fontId="14" fillId="37" borderId="45" xfId="0" applyFont="1" applyFill="1" applyBorder="1" applyAlignment="1" applyProtection="1">
      <alignment horizontal="center" vertical="center"/>
      <protection/>
    </xf>
    <xf numFmtId="0" fontId="14" fillId="37" borderId="21" xfId="0" applyFont="1" applyFill="1" applyBorder="1" applyAlignment="1" applyProtection="1">
      <alignment horizontal="center" vertical="center"/>
      <protection/>
    </xf>
    <xf numFmtId="0" fontId="14" fillId="37" borderId="14" xfId="0" applyFont="1" applyFill="1" applyBorder="1" applyAlignment="1" applyProtection="1">
      <alignment horizontal="center" vertical="center"/>
      <protection/>
    </xf>
    <xf numFmtId="0" fontId="14" fillId="37" borderId="1" xfId="0" applyFont="1" applyFill="1" applyBorder="1" applyAlignment="1" applyProtection="1">
      <alignment horizontal="center" vertical="center"/>
      <protection/>
    </xf>
    <xf numFmtId="0" fontId="14" fillId="37" borderId="26" xfId="0" applyFont="1" applyFill="1" applyBorder="1" applyAlignment="1" applyProtection="1">
      <alignment horizontal="center" vertical="center"/>
      <protection/>
    </xf>
    <xf numFmtId="0" fontId="70" fillId="3" borderId="0" xfId="0" applyFont="1" applyFill="1" applyBorder="1" applyAlignment="1" applyProtection="1">
      <alignment horizontal="center"/>
      <protection/>
    </xf>
    <xf numFmtId="0" fontId="45" fillId="34" borderId="30" xfId="0" applyFont="1" applyFill="1" applyBorder="1" applyAlignment="1" applyProtection="1">
      <alignment horizontal="center" vertical="center" wrapText="1"/>
      <protection/>
    </xf>
    <xf numFmtId="0" fontId="45" fillId="34" borderId="31" xfId="0" applyFont="1" applyFill="1" applyBorder="1" applyAlignment="1" applyProtection="1">
      <alignment horizontal="center" vertical="center" wrapText="1"/>
      <protection/>
    </xf>
    <xf numFmtId="0" fontId="45" fillId="34" borderId="0" xfId="0" applyFont="1" applyFill="1" applyBorder="1" applyAlignment="1" applyProtection="1">
      <alignment horizontal="center" vertical="center" wrapText="1"/>
      <protection/>
    </xf>
    <xf numFmtId="0" fontId="45" fillId="34" borderId="7" xfId="0" applyFont="1" applyFill="1" applyBorder="1" applyAlignment="1" applyProtection="1">
      <alignment horizontal="center" vertical="center" wrapText="1"/>
      <protection/>
    </xf>
    <xf numFmtId="0" fontId="45" fillId="34" borderId="27" xfId="0" applyFont="1" applyFill="1" applyBorder="1" applyAlignment="1" applyProtection="1">
      <alignment horizontal="center" vertical="center" wrapText="1"/>
      <protection/>
    </xf>
    <xf numFmtId="0" fontId="45" fillId="34" borderId="28" xfId="0" applyFont="1" applyFill="1" applyBorder="1" applyAlignment="1" applyProtection="1">
      <alignment horizontal="center" vertical="center" wrapText="1"/>
      <protection/>
    </xf>
    <xf numFmtId="0" fontId="14" fillId="38" borderId="14" xfId="0" applyFont="1" applyFill="1" applyBorder="1" applyAlignment="1" applyProtection="1">
      <alignment horizontal="center" vertical="center"/>
      <protection/>
    </xf>
    <xf numFmtId="0" fontId="14" fillId="38" borderId="1" xfId="0" applyFont="1" applyFill="1" applyBorder="1" applyAlignment="1" applyProtection="1">
      <alignment horizontal="center" vertical="center"/>
      <protection/>
    </xf>
    <xf numFmtId="0" fontId="14" fillId="38" borderId="26" xfId="0" applyFont="1" applyFill="1" applyBorder="1" applyAlignment="1" applyProtection="1">
      <alignment horizontal="center" vertical="center"/>
      <protection/>
    </xf>
    <xf numFmtId="0" fontId="7" fillId="2" borderId="46" xfId="0" applyFont="1" applyFill="1" applyBorder="1" applyAlignment="1" applyProtection="1">
      <alignment horizontal="center"/>
      <protection/>
    </xf>
    <xf numFmtId="0" fontId="7" fillId="2" borderId="43" xfId="0" applyFont="1" applyFill="1" applyBorder="1" applyAlignment="1" applyProtection="1">
      <alignment horizontal="center"/>
      <protection/>
    </xf>
    <xf numFmtId="0" fontId="7" fillId="2" borderId="44" xfId="0" applyFont="1" applyFill="1" applyBorder="1" applyAlignment="1" applyProtection="1">
      <alignment horizontal="center"/>
      <protection/>
    </xf>
    <xf numFmtId="0" fontId="31" fillId="2" borderId="9" xfId="0" applyFont="1" applyFill="1" applyBorder="1" applyAlignment="1" applyProtection="1">
      <alignment horizontal="center"/>
      <protection/>
    </xf>
    <xf numFmtId="0" fontId="31" fillId="2" borderId="17" xfId="0" applyFont="1" applyFill="1" applyBorder="1" applyAlignment="1" applyProtection="1">
      <alignment horizontal="center"/>
      <protection/>
    </xf>
    <xf numFmtId="0" fontId="33" fillId="21" borderId="25" xfId="0" applyFont="1" applyFill="1" applyBorder="1" applyAlignment="1" applyProtection="1">
      <alignment horizontal="center"/>
      <protection/>
    </xf>
    <xf numFmtId="0" fontId="41" fillId="2" borderId="16" xfId="0" applyFont="1" applyFill="1" applyBorder="1" applyAlignment="1" applyProtection="1">
      <alignment horizontal="center"/>
      <protection/>
    </xf>
    <xf numFmtId="0" fontId="41" fillId="2" borderId="9" xfId="0" applyFont="1" applyFill="1" applyBorder="1" applyAlignment="1" applyProtection="1">
      <alignment horizontal="center"/>
      <protection/>
    </xf>
    <xf numFmtId="0" fontId="41" fillId="2" borderId="17" xfId="0" applyFont="1" applyFill="1" applyBorder="1" applyAlignment="1" applyProtection="1">
      <alignment horizontal="center"/>
      <protection/>
    </xf>
    <xf numFmtId="0" fontId="41" fillId="2" borderId="2" xfId="0" applyFont="1" applyFill="1" applyBorder="1" applyAlignment="1" applyProtection="1">
      <alignment horizontal="center"/>
      <protection/>
    </xf>
    <xf numFmtId="0" fontId="41" fillId="2" borderId="3" xfId="0" applyFont="1" applyFill="1" applyBorder="1" applyAlignment="1" applyProtection="1">
      <alignment horizontal="center"/>
      <protection/>
    </xf>
    <xf numFmtId="0" fontId="41" fillId="2" borderId="4" xfId="0" applyFont="1" applyFill="1" applyBorder="1" applyAlignment="1" applyProtection="1">
      <alignment horizontal="center"/>
      <protection/>
    </xf>
    <xf numFmtId="0" fontId="24" fillId="21" borderId="21" xfId="0" applyFont="1" applyFill="1" applyBorder="1" applyAlignment="1" applyProtection="1">
      <alignment horizontal="center" vertical="center"/>
      <protection/>
    </xf>
    <xf numFmtId="0" fontId="24" fillId="21" borderId="1" xfId="0" applyFont="1" applyFill="1" applyBorder="1" applyAlignment="1" applyProtection="1">
      <alignment horizontal="center" vertical="center"/>
      <protection/>
    </xf>
    <xf numFmtId="0" fontId="7" fillId="35" borderId="46" xfId="0" applyFont="1" applyFill="1" applyBorder="1" applyAlignment="1" applyProtection="1">
      <alignment horizontal="center"/>
      <protection/>
    </xf>
    <xf numFmtId="0" fontId="7" fillId="35" borderId="43" xfId="0" applyFont="1" applyFill="1" applyBorder="1" applyAlignment="1" applyProtection="1">
      <alignment horizontal="center"/>
      <protection/>
    </xf>
    <xf numFmtId="0" fontId="7" fillId="35" borderId="44" xfId="0" applyFont="1" applyFill="1" applyBorder="1" applyAlignment="1" applyProtection="1">
      <alignment horizontal="center"/>
      <protection/>
    </xf>
    <xf numFmtId="0" fontId="31" fillId="35" borderId="1" xfId="0" applyFont="1" applyFill="1" applyBorder="1" applyAlignment="1" applyProtection="1">
      <alignment horizontal="center"/>
      <protection/>
    </xf>
    <xf numFmtId="0" fontId="34" fillId="24" borderId="25" xfId="0" applyFont="1" applyFill="1" applyBorder="1" applyAlignment="1" applyProtection="1">
      <alignment horizontal="center"/>
      <protection/>
    </xf>
    <xf numFmtId="0" fontId="42" fillId="35" borderId="16" xfId="0" applyFont="1" applyFill="1" applyBorder="1" applyAlignment="1" applyProtection="1">
      <alignment horizontal="center"/>
      <protection/>
    </xf>
    <xf numFmtId="0" fontId="42" fillId="35" borderId="9" xfId="0" applyFont="1" applyFill="1" applyBorder="1" applyAlignment="1" applyProtection="1">
      <alignment horizontal="center"/>
      <protection/>
    </xf>
    <xf numFmtId="0" fontId="42" fillId="35" borderId="17" xfId="0" applyFont="1" applyFill="1" applyBorder="1" applyAlignment="1" applyProtection="1">
      <alignment horizontal="center"/>
      <protection/>
    </xf>
    <xf numFmtId="0" fontId="42" fillId="35" borderId="2" xfId="0" applyFont="1" applyFill="1" applyBorder="1" applyAlignment="1" applyProtection="1">
      <alignment horizontal="center"/>
      <protection/>
    </xf>
    <xf numFmtId="0" fontId="42" fillId="35" borderId="3" xfId="0" applyFont="1" applyFill="1" applyBorder="1" applyAlignment="1" applyProtection="1">
      <alignment horizontal="center"/>
      <protection/>
    </xf>
    <xf numFmtId="0" fontId="42" fillId="35" borderId="4" xfId="0" applyFont="1" applyFill="1" applyBorder="1" applyAlignment="1" applyProtection="1">
      <alignment horizontal="center"/>
      <protection/>
    </xf>
    <xf numFmtId="0" fontId="14" fillId="24" borderId="16" xfId="0" applyFont="1" applyFill="1" applyBorder="1" applyAlignment="1" applyProtection="1">
      <alignment horizontal="center" vertical="center"/>
      <protection/>
    </xf>
    <xf numFmtId="0" fontId="14" fillId="24" borderId="9" xfId="0" applyFont="1" applyFill="1" applyBorder="1" applyAlignment="1" applyProtection="1">
      <alignment horizontal="center" vertical="center"/>
      <protection/>
    </xf>
    <xf numFmtId="0" fontId="14" fillId="24" borderId="14" xfId="0" applyFont="1" applyFill="1" applyBorder="1" applyAlignment="1" applyProtection="1">
      <alignment horizontal="center" vertical="center"/>
      <protection/>
    </xf>
    <xf numFmtId="0" fontId="14" fillId="24" borderId="1" xfId="0" applyFont="1" applyFill="1" applyBorder="1" applyAlignment="1" applyProtection="1">
      <alignment horizontal="center" vertical="center"/>
      <protection/>
    </xf>
    <xf numFmtId="0" fontId="71" fillId="0" borderId="1" xfId="0" applyFont="1" applyBorder="1" applyAlignment="1" applyProtection="1">
      <alignment horizontal="center"/>
      <protection locked="0"/>
    </xf>
    <xf numFmtId="0" fontId="76" fillId="5" borderId="22" xfId="0" applyFont="1" applyFill="1" applyBorder="1" applyAlignment="1" applyProtection="1">
      <alignment horizontal="center"/>
      <protection/>
    </xf>
    <xf numFmtId="0" fontId="76" fillId="5" borderId="0" xfId="0" applyFont="1" applyFill="1" applyBorder="1" applyAlignment="1" applyProtection="1">
      <alignment horizontal="center"/>
      <protection/>
    </xf>
    <xf numFmtId="0" fontId="8" fillId="0" borderId="38" xfId="0" applyNumberFormat="1" applyFont="1" applyFill="1" applyBorder="1" applyAlignment="1" applyProtection="1">
      <alignment horizontal="center" vertical="center"/>
      <protection/>
    </xf>
    <xf numFmtId="0" fontId="8" fillId="0" borderId="47" xfId="0" applyNumberFormat="1" applyFont="1" applyFill="1" applyBorder="1" applyAlignment="1" applyProtection="1">
      <alignment horizontal="center" vertical="center"/>
      <protection/>
    </xf>
    <xf numFmtId="9" fontId="66" fillId="35" borderId="14" xfId="0" applyNumberFormat="1" applyFont="1" applyFill="1" applyBorder="1" applyAlignment="1" applyProtection="1">
      <alignment horizontal="center" vertical="center"/>
      <protection/>
    </xf>
    <xf numFmtId="9" fontId="66" fillId="35" borderId="1" xfId="0" applyNumberFormat="1" applyFont="1" applyFill="1" applyBorder="1" applyAlignment="1" applyProtection="1">
      <alignment horizontal="center" vertical="center"/>
      <protection/>
    </xf>
    <xf numFmtId="9" fontId="66" fillId="35" borderId="2" xfId="0" applyNumberFormat="1" applyFont="1" applyFill="1" applyBorder="1" applyAlignment="1" applyProtection="1">
      <alignment horizontal="center" vertical="center"/>
      <protection/>
    </xf>
    <xf numFmtId="9" fontId="66" fillId="35" borderId="3" xfId="0" applyNumberFormat="1" applyFont="1" applyFill="1" applyBorder="1" applyAlignment="1" applyProtection="1">
      <alignment horizontal="center" vertical="center"/>
      <protection/>
    </xf>
    <xf numFmtId="9" fontId="67" fillId="5" borderId="48" xfId="0" applyNumberFormat="1" applyFont="1" applyFill="1" applyBorder="1" applyAlignment="1" applyProtection="1">
      <alignment horizontal="center" vertical="center"/>
      <protection/>
    </xf>
    <xf numFmtId="9" fontId="67" fillId="5" borderId="41" xfId="0" applyNumberFormat="1" applyFont="1" applyFill="1" applyBorder="1" applyAlignment="1" applyProtection="1">
      <alignment horizontal="center" vertical="center"/>
      <protection/>
    </xf>
    <xf numFmtId="9" fontId="67" fillId="5" borderId="49" xfId="0" applyNumberFormat="1" applyFont="1" applyFill="1" applyBorder="1" applyAlignment="1" applyProtection="1">
      <alignment horizontal="center" vertical="center"/>
      <protection/>
    </xf>
    <xf numFmtId="9" fontId="67" fillId="5" borderId="50" xfId="0" applyNumberFormat="1" applyFont="1" applyFill="1" applyBorder="1" applyAlignment="1" applyProtection="1">
      <alignment horizontal="center" vertical="center"/>
      <protection/>
    </xf>
    <xf numFmtId="9" fontId="67" fillId="5" borderId="27" xfId="0" applyNumberFormat="1" applyFont="1" applyFill="1" applyBorder="1" applyAlignment="1" applyProtection="1">
      <alignment horizontal="center" vertical="center"/>
      <protection/>
    </xf>
    <xf numFmtId="9" fontId="67" fillId="5" borderId="28" xfId="0" applyNumberFormat="1" applyFont="1" applyFill="1" applyBorder="1" applyAlignment="1" applyProtection="1">
      <alignment horizontal="center" vertical="center"/>
      <protection/>
    </xf>
    <xf numFmtId="9" fontId="8" fillId="0" borderId="19" xfId="0" applyNumberFormat="1" applyFont="1" applyFill="1" applyBorder="1" applyAlignment="1" applyProtection="1">
      <alignment horizontal="center" vertical="center"/>
      <protection/>
    </xf>
    <xf numFmtId="9" fontId="8" fillId="0" borderId="36" xfId="0" applyNumberFormat="1" applyFont="1" applyFill="1" applyBorder="1" applyAlignment="1" applyProtection="1">
      <alignment horizontal="center" vertical="center"/>
      <protection/>
    </xf>
    <xf numFmtId="9" fontId="4" fillId="19" borderId="48" xfId="0" applyNumberFormat="1" applyFont="1" applyFill="1" applyBorder="1" applyAlignment="1" applyProtection="1">
      <alignment horizontal="center" vertical="center"/>
      <protection/>
    </xf>
    <xf numFmtId="9" fontId="4" fillId="19" borderId="41" xfId="0" applyNumberFormat="1" applyFont="1" applyFill="1" applyBorder="1" applyAlignment="1" applyProtection="1">
      <alignment horizontal="center" vertical="center"/>
      <protection/>
    </xf>
    <xf numFmtId="9" fontId="4" fillId="19" borderId="38" xfId="0" applyNumberFormat="1" applyFont="1" applyFill="1" applyBorder="1" applyAlignment="1" applyProtection="1">
      <alignment horizontal="center" vertical="center"/>
      <protection/>
    </xf>
    <xf numFmtId="9" fontId="4" fillId="19" borderId="32" xfId="0" applyNumberFormat="1" applyFont="1" applyFill="1" applyBorder="1" applyAlignment="1" applyProtection="1">
      <alignment horizontal="center" vertical="center"/>
      <protection/>
    </xf>
    <xf numFmtId="9" fontId="4" fillId="19" borderId="37" xfId="0" applyNumberFormat="1" applyFont="1" applyFill="1" applyBorder="1" applyAlignment="1" applyProtection="1">
      <alignment horizontal="center" vertical="center"/>
      <protection/>
    </xf>
    <xf numFmtId="9" fontId="4" fillId="19" borderId="47" xfId="0" applyNumberFormat="1" applyFont="1" applyFill="1" applyBorder="1" applyAlignment="1" applyProtection="1">
      <alignment horizontal="center" vertical="center"/>
      <protection/>
    </xf>
    <xf numFmtId="9" fontId="65" fillId="35" borderId="16" xfId="0" applyNumberFormat="1" applyFont="1" applyFill="1" applyBorder="1" applyAlignment="1" applyProtection="1">
      <alignment horizontal="center" vertical="center" wrapText="1"/>
      <protection/>
    </xf>
    <xf numFmtId="9" fontId="65" fillId="35" borderId="9" xfId="0" applyNumberFormat="1" applyFont="1" applyFill="1" applyBorder="1" applyAlignment="1" applyProtection="1">
      <alignment horizontal="center" vertical="center"/>
      <protection/>
    </xf>
    <xf numFmtId="9" fontId="65" fillId="35" borderId="17" xfId="0" applyNumberFormat="1" applyFont="1" applyFill="1" applyBorder="1" applyAlignment="1" applyProtection="1">
      <alignment horizontal="center" vertical="center"/>
      <protection/>
    </xf>
    <xf numFmtId="9" fontId="65" fillId="35" borderId="14" xfId="0" applyNumberFormat="1" applyFont="1" applyFill="1" applyBorder="1" applyAlignment="1" applyProtection="1">
      <alignment horizontal="center" vertical="center"/>
      <protection/>
    </xf>
    <xf numFmtId="9" fontId="65" fillId="35" borderId="1" xfId="0" applyNumberFormat="1" applyFont="1" applyFill="1" applyBorder="1" applyAlignment="1" applyProtection="1">
      <alignment horizontal="center" vertical="center"/>
      <protection/>
    </xf>
    <xf numFmtId="9" fontId="65" fillId="35" borderId="10" xfId="0" applyNumberFormat="1" applyFont="1" applyFill="1" applyBorder="1" applyAlignment="1" applyProtection="1">
      <alignment horizontal="center" vertical="center"/>
      <protection/>
    </xf>
    <xf numFmtId="9" fontId="4" fillId="35" borderId="14" xfId="0" applyNumberFormat="1" applyFont="1" applyFill="1" applyBorder="1" applyAlignment="1" applyProtection="1">
      <alignment horizontal="center" vertical="center"/>
      <protection/>
    </xf>
    <xf numFmtId="9" fontId="4" fillId="35" borderId="1" xfId="0" applyNumberFormat="1" applyFont="1" applyFill="1" applyBorder="1" applyAlignment="1" applyProtection="1">
      <alignment horizontal="center" vertical="center"/>
      <protection/>
    </xf>
    <xf numFmtId="0" fontId="8" fillId="0" borderId="1" xfId="0" applyNumberFormat="1" applyFont="1" applyFill="1" applyBorder="1" applyAlignment="1" applyProtection="1">
      <alignment horizontal="center" vertical="center"/>
      <protection/>
    </xf>
    <xf numFmtId="9" fontId="8" fillId="0" borderId="10" xfId="0" applyNumberFormat="1" applyFont="1" applyFill="1" applyBorder="1" applyAlignment="1" applyProtection="1">
      <alignment horizontal="center" vertical="center"/>
      <protection/>
    </xf>
    <xf numFmtId="9" fontId="47" fillId="0" borderId="21" xfId="20" applyNumberFormat="1" applyFont="1" applyBorder="1" applyAlignment="1" applyProtection="1">
      <alignment horizontal="center" vertical="center"/>
      <protection locked="0"/>
    </xf>
    <xf numFmtId="9" fontId="47" fillId="0" borderId="1" xfId="20" applyNumberFormat="1" applyFont="1" applyBorder="1" applyAlignment="1" applyProtection="1">
      <alignment horizontal="center" vertical="center"/>
      <protection locked="0"/>
    </xf>
    <xf numFmtId="9" fontId="10" fillId="0" borderId="1" xfId="0" applyNumberFormat="1" applyFont="1" applyBorder="1" applyAlignment="1" applyProtection="1">
      <alignment horizontal="center" vertical="center"/>
      <protection/>
    </xf>
    <xf numFmtId="9" fontId="7" fillId="19" borderId="1" xfId="0" applyNumberFormat="1" applyFont="1" applyFill="1" applyBorder="1" applyAlignment="1" applyProtection="1">
      <alignment horizontal="center" vertical="center"/>
      <protection/>
    </xf>
    <xf numFmtId="9" fontId="7" fillId="2" borderId="1" xfId="0" applyNumberFormat="1" applyFont="1" applyFill="1" applyBorder="1" applyAlignment="1" applyProtection="1">
      <alignment horizontal="center" vertical="center"/>
      <protection/>
    </xf>
    <xf numFmtId="9" fontId="7" fillId="35" borderId="1" xfId="0" applyNumberFormat="1" applyFont="1" applyFill="1" applyBorder="1" applyAlignment="1" applyProtection="1">
      <alignment horizontal="center" vertical="center"/>
      <protection/>
    </xf>
    <xf numFmtId="9" fontId="63" fillId="39" borderId="1" xfId="0" applyNumberFormat="1" applyFont="1" applyFill="1" applyBorder="1" applyAlignment="1" applyProtection="1">
      <alignment horizontal="center" vertical="center"/>
      <protection/>
    </xf>
    <xf numFmtId="9" fontId="8" fillId="40" borderId="39" xfId="0" applyNumberFormat="1" applyFont="1" applyFill="1" applyBorder="1" applyAlignment="1" applyProtection="1">
      <alignment horizontal="center"/>
      <protection locked="0"/>
    </xf>
    <xf numFmtId="9" fontId="8" fillId="40" borderId="51" xfId="0" applyNumberFormat="1" applyFont="1" applyFill="1" applyBorder="1" applyAlignment="1" applyProtection="1">
      <alignment horizontal="center"/>
      <protection locked="0"/>
    </xf>
    <xf numFmtId="9" fontId="8" fillId="40" borderId="40" xfId="0" applyNumberFormat="1" applyFont="1" applyFill="1" applyBorder="1" applyAlignment="1" applyProtection="1">
      <alignment horizontal="center"/>
      <protection locked="0"/>
    </xf>
    <xf numFmtId="9" fontId="0" fillId="41" borderId="34" xfId="0" applyNumberFormat="1" applyFill="1" applyBorder="1" applyAlignment="1" applyProtection="1">
      <alignment horizontal="left" vertical="center" wrapText="1"/>
      <protection/>
    </xf>
    <xf numFmtId="9" fontId="0" fillId="41" borderId="30" xfId="0" applyNumberFormat="1" applyFill="1" applyBorder="1" applyAlignment="1" applyProtection="1">
      <alignment horizontal="left" vertical="center" wrapText="1"/>
      <protection/>
    </xf>
    <xf numFmtId="9" fontId="0" fillId="41" borderId="31" xfId="0" applyNumberFormat="1" applyFill="1" applyBorder="1" applyAlignment="1" applyProtection="1">
      <alignment horizontal="left" vertical="center" wrapText="1"/>
      <protection/>
    </xf>
    <xf numFmtId="9" fontId="0" fillId="41" borderId="22" xfId="0" applyNumberFormat="1" applyFill="1" applyBorder="1" applyAlignment="1" applyProtection="1">
      <alignment horizontal="left" vertical="center" wrapText="1"/>
      <protection/>
    </xf>
    <xf numFmtId="9" fontId="0" fillId="41" borderId="0" xfId="0" applyNumberFormat="1" applyFill="1" applyBorder="1" applyAlignment="1" applyProtection="1">
      <alignment horizontal="left" vertical="center" wrapText="1"/>
      <protection/>
    </xf>
    <xf numFmtId="9" fontId="0" fillId="41" borderId="7" xfId="0" applyNumberFormat="1" applyFill="1" applyBorder="1" applyAlignment="1" applyProtection="1">
      <alignment horizontal="left" vertical="center" wrapText="1"/>
      <protection/>
    </xf>
    <xf numFmtId="9" fontId="0" fillId="41" borderId="23" xfId="0" applyNumberFormat="1" applyFill="1" applyBorder="1" applyAlignment="1" applyProtection="1">
      <alignment horizontal="left" vertical="center" wrapText="1"/>
      <protection/>
    </xf>
    <xf numFmtId="9" fontId="0" fillId="41" borderId="27" xfId="0" applyNumberFormat="1" applyFill="1" applyBorder="1" applyAlignment="1" applyProtection="1">
      <alignment horizontal="left" vertical="center" wrapText="1"/>
      <protection/>
    </xf>
    <xf numFmtId="9" fontId="0" fillId="41" borderId="28" xfId="0" applyNumberFormat="1" applyFill="1" applyBorder="1" applyAlignment="1" applyProtection="1">
      <alignment horizontal="left" vertical="center" wrapText="1"/>
      <protection/>
    </xf>
    <xf numFmtId="9" fontId="9" fillId="42" borderId="0" xfId="0" applyNumberFormat="1" applyFont="1" applyFill="1" applyAlignment="1" applyProtection="1">
      <alignment horizontal="center" vertical="center"/>
      <protection locked="0"/>
    </xf>
    <xf numFmtId="9" fontId="65" fillId="2" borderId="34" xfId="0" applyNumberFormat="1" applyFont="1" applyFill="1" applyBorder="1" applyAlignment="1" applyProtection="1">
      <alignment horizontal="center" vertical="center" wrapText="1"/>
      <protection/>
    </xf>
    <xf numFmtId="9" fontId="65" fillId="2" borderId="30" xfId="0" applyNumberFormat="1" applyFont="1" applyFill="1" applyBorder="1" applyAlignment="1" applyProtection="1">
      <alignment horizontal="center" vertical="center"/>
      <protection/>
    </xf>
    <xf numFmtId="9" fontId="65" fillId="2" borderId="31" xfId="0" applyNumberFormat="1" applyFont="1" applyFill="1" applyBorder="1" applyAlignment="1" applyProtection="1">
      <alignment horizontal="center" vertical="center"/>
      <protection/>
    </xf>
    <xf numFmtId="9" fontId="65" fillId="2" borderId="52" xfId="0" applyNumberFormat="1" applyFont="1" applyFill="1" applyBorder="1" applyAlignment="1" applyProtection="1">
      <alignment horizontal="center" vertical="center"/>
      <protection/>
    </xf>
    <xf numFmtId="9" fontId="65" fillId="2" borderId="37" xfId="0" applyNumberFormat="1" applyFont="1" applyFill="1" applyBorder="1" applyAlignment="1" applyProtection="1">
      <alignment horizontal="center" vertical="center"/>
      <protection/>
    </xf>
    <xf numFmtId="9" fontId="65" fillId="2" borderId="53" xfId="0" applyNumberFormat="1" applyFont="1" applyFill="1" applyBorder="1" applyAlignment="1" applyProtection="1">
      <alignment horizontal="center" vertical="center"/>
      <protection/>
    </xf>
    <xf numFmtId="9" fontId="4" fillId="2" borderId="54" xfId="0" applyNumberFormat="1" applyFont="1" applyFill="1" applyBorder="1" applyAlignment="1" applyProtection="1">
      <alignment horizontal="center" vertical="center"/>
      <protection/>
    </xf>
    <xf numFmtId="9" fontId="4" fillId="2" borderId="38" xfId="0" applyNumberFormat="1" applyFont="1" applyFill="1" applyBorder="1" applyAlignment="1" applyProtection="1">
      <alignment horizontal="center" vertical="center"/>
      <protection/>
    </xf>
    <xf numFmtId="9" fontId="4" fillId="2" borderId="52" xfId="0" applyNumberFormat="1" applyFont="1" applyFill="1" applyBorder="1" applyAlignment="1" applyProtection="1">
      <alignment horizontal="center" vertical="center"/>
      <protection/>
    </xf>
    <xf numFmtId="9" fontId="4" fillId="2" borderId="47" xfId="0" applyNumberFormat="1" applyFont="1" applyFill="1" applyBorder="1" applyAlignment="1" applyProtection="1">
      <alignment horizontal="center" vertical="center"/>
      <protection/>
    </xf>
    <xf numFmtId="9" fontId="4" fillId="2" borderId="48" xfId="0" applyNumberFormat="1" applyFont="1" applyFill="1" applyBorder="1" applyAlignment="1" applyProtection="1">
      <alignment horizontal="center" vertical="center"/>
      <protection/>
    </xf>
    <xf numFmtId="9" fontId="4" fillId="2" borderId="41" xfId="0" applyNumberFormat="1" applyFont="1" applyFill="1" applyBorder="1" applyAlignment="1" applyProtection="1">
      <alignment horizontal="center" vertical="center"/>
      <protection/>
    </xf>
    <xf numFmtId="9" fontId="4" fillId="2" borderId="32" xfId="0" applyNumberFormat="1" applyFont="1" applyFill="1" applyBorder="1" applyAlignment="1" applyProtection="1">
      <alignment horizontal="center" vertical="center"/>
      <protection/>
    </xf>
    <xf numFmtId="9" fontId="4" fillId="2" borderId="37" xfId="0" applyNumberFormat="1" applyFont="1" applyFill="1" applyBorder="1" applyAlignment="1" applyProtection="1">
      <alignment horizontal="center" vertical="center"/>
      <protection/>
    </xf>
    <xf numFmtId="9" fontId="66" fillId="2" borderId="54" xfId="0" applyNumberFormat="1" applyFont="1" applyFill="1" applyBorder="1" applyAlignment="1" applyProtection="1">
      <alignment horizontal="center" vertical="center"/>
      <protection/>
    </xf>
    <xf numFmtId="9" fontId="66" fillId="2" borderId="41" xfId="0" applyNumberFormat="1" applyFont="1" applyFill="1" applyBorder="1" applyAlignment="1" applyProtection="1">
      <alignment horizontal="center" vertical="center"/>
      <protection/>
    </xf>
    <xf numFmtId="9" fontId="66" fillId="2" borderId="38" xfId="0" applyNumberFormat="1" applyFont="1" applyFill="1" applyBorder="1" applyAlignment="1" applyProtection="1">
      <alignment horizontal="center" vertical="center"/>
      <protection/>
    </xf>
    <xf numFmtId="9" fontId="66" fillId="2" borderId="23" xfId="0" applyNumberFormat="1" applyFont="1" applyFill="1" applyBorder="1" applyAlignment="1" applyProtection="1">
      <alignment horizontal="center" vertical="center"/>
      <protection/>
    </xf>
    <xf numFmtId="9" fontId="66" fillId="2" borderId="27" xfId="0" applyNumberFormat="1" applyFont="1" applyFill="1" applyBorder="1" applyAlignment="1" applyProtection="1">
      <alignment horizontal="center" vertical="center"/>
      <protection/>
    </xf>
    <xf numFmtId="9" fontId="66" fillId="2" borderId="24" xfId="0" applyNumberFormat="1" applyFont="1" applyFill="1" applyBorder="1" applyAlignment="1" applyProtection="1">
      <alignment horizontal="center" vertical="center"/>
      <protection/>
    </xf>
    <xf numFmtId="9" fontId="67" fillId="3" borderId="48" xfId="0" applyNumberFormat="1" applyFont="1" applyFill="1" applyBorder="1" applyAlignment="1" applyProtection="1">
      <alignment horizontal="center" vertical="center" wrapText="1"/>
      <protection/>
    </xf>
    <xf numFmtId="9" fontId="67" fillId="3" borderId="41" xfId="0" applyNumberFormat="1" applyFont="1" applyFill="1" applyBorder="1" applyAlignment="1" applyProtection="1">
      <alignment horizontal="center" vertical="center" wrapText="1"/>
      <protection/>
    </xf>
    <xf numFmtId="9" fontId="67" fillId="3" borderId="49" xfId="0" applyNumberFormat="1" applyFont="1" applyFill="1" applyBorder="1" applyAlignment="1" applyProtection="1">
      <alignment horizontal="center" vertical="center" wrapText="1"/>
      <protection/>
    </xf>
    <xf numFmtId="9" fontId="67" fillId="3" borderId="50" xfId="0" applyNumberFormat="1" applyFont="1" applyFill="1" applyBorder="1" applyAlignment="1" applyProtection="1">
      <alignment horizontal="center" vertical="center" wrapText="1"/>
      <protection/>
    </xf>
    <xf numFmtId="9" fontId="67" fillId="3" borderId="27" xfId="0" applyNumberFormat="1" applyFont="1" applyFill="1" applyBorder="1" applyAlignment="1" applyProtection="1">
      <alignment horizontal="center" vertical="center" wrapText="1"/>
      <protection/>
    </xf>
    <xf numFmtId="9" fontId="67" fillId="3" borderId="28"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9" fontId="65" fillId="19" borderId="16" xfId="0" applyNumberFormat="1" applyFont="1" applyFill="1" applyBorder="1" applyAlignment="1" applyProtection="1">
      <alignment horizontal="center" vertical="center" wrapText="1"/>
      <protection/>
    </xf>
    <xf numFmtId="9" fontId="65" fillId="19" borderId="9" xfId="0" applyNumberFormat="1" applyFont="1" applyFill="1" applyBorder="1" applyAlignment="1" applyProtection="1">
      <alignment horizontal="center" vertical="center"/>
      <protection/>
    </xf>
    <xf numFmtId="9" fontId="65" fillId="19" borderId="17" xfId="0" applyNumberFormat="1" applyFont="1" applyFill="1" applyBorder="1" applyAlignment="1" applyProtection="1">
      <alignment horizontal="center" vertical="center"/>
      <protection/>
    </xf>
    <xf numFmtId="9" fontId="65" fillId="19" borderId="14" xfId="0" applyNumberFormat="1" applyFont="1" applyFill="1" applyBorder="1" applyAlignment="1" applyProtection="1">
      <alignment horizontal="center" vertical="center"/>
      <protection/>
    </xf>
    <xf numFmtId="9" fontId="65" fillId="19" borderId="1" xfId="0" applyNumberFormat="1" applyFont="1" applyFill="1" applyBorder="1" applyAlignment="1" applyProtection="1">
      <alignment horizontal="center" vertical="center"/>
      <protection/>
    </xf>
    <xf numFmtId="9" fontId="65" fillId="19" borderId="10" xfId="0" applyNumberFormat="1" applyFont="1" applyFill="1" applyBorder="1" applyAlignment="1" applyProtection="1">
      <alignment horizontal="center" vertical="center"/>
      <protection/>
    </xf>
    <xf numFmtId="9" fontId="66" fillId="19" borderId="14" xfId="0" applyNumberFormat="1" applyFont="1" applyFill="1" applyBorder="1" applyAlignment="1" applyProtection="1">
      <alignment horizontal="right" vertical="center"/>
      <protection/>
    </xf>
    <xf numFmtId="9" fontId="66" fillId="19" borderId="1" xfId="0" applyNumberFormat="1" applyFont="1" applyFill="1" applyBorder="1" applyAlignment="1" applyProtection="1">
      <alignment horizontal="right" vertical="center"/>
      <protection/>
    </xf>
    <xf numFmtId="9" fontId="66" fillId="19" borderId="2" xfId="0" applyNumberFormat="1" applyFont="1" applyFill="1" applyBorder="1" applyAlignment="1" applyProtection="1">
      <alignment horizontal="right" vertical="center"/>
      <protection/>
    </xf>
    <xf numFmtId="9" fontId="66" fillId="19" borderId="3" xfId="0" applyNumberFormat="1" applyFont="1" applyFill="1" applyBorder="1" applyAlignment="1" applyProtection="1">
      <alignment horizontal="right" vertical="center"/>
      <protection/>
    </xf>
    <xf numFmtId="9" fontId="4" fillId="19" borderId="54" xfId="0" applyNumberFormat="1" applyFont="1" applyFill="1" applyBorder="1" applyAlignment="1" applyProtection="1">
      <alignment horizontal="center" vertical="center"/>
      <protection/>
    </xf>
    <xf numFmtId="9" fontId="4" fillId="19" borderId="52" xfId="0" applyNumberFormat="1" applyFont="1" applyFill="1" applyBorder="1" applyAlignment="1" applyProtection="1">
      <alignment horizontal="center" vertical="center"/>
      <protection/>
    </xf>
    <xf numFmtId="0" fontId="98" fillId="40" borderId="34" xfId="0" applyFont="1" applyFill="1" applyBorder="1" applyAlignment="1">
      <alignment horizontal="center" vertical="center"/>
    </xf>
    <xf numFmtId="0" fontId="98" fillId="40" borderId="30" xfId="0" applyFont="1" applyFill="1" applyBorder="1" applyAlignment="1">
      <alignment horizontal="center" vertical="center"/>
    </xf>
    <xf numFmtId="0" fontId="98" fillId="40" borderId="23" xfId="0" applyFont="1" applyFill="1" applyBorder="1" applyAlignment="1">
      <alignment horizontal="center" vertical="center"/>
    </xf>
    <xf numFmtId="0" fontId="98" fillId="40" borderId="27" xfId="0" applyFont="1" applyFill="1" applyBorder="1" applyAlignment="1">
      <alignment horizontal="center" vertical="center"/>
    </xf>
    <xf numFmtId="0" fontId="61" fillId="34" borderId="0" xfId="0" applyFont="1" applyFill="1" applyAlignment="1">
      <alignment horizontal="center" vertical="center"/>
    </xf>
    <xf numFmtId="0" fontId="80" fillId="26" borderId="34" xfId="0" applyFont="1" applyFill="1" applyBorder="1" applyAlignment="1">
      <alignment horizontal="center" vertical="center" wrapText="1"/>
    </xf>
    <xf numFmtId="0" fontId="80" fillId="26" borderId="30" xfId="0" applyFont="1" applyFill="1" applyBorder="1" applyAlignment="1">
      <alignment horizontal="center" vertical="center"/>
    </xf>
    <xf numFmtId="0" fontId="80" fillId="26" borderId="31" xfId="0" applyFont="1" applyFill="1" applyBorder="1" applyAlignment="1">
      <alignment horizontal="center" vertical="center"/>
    </xf>
    <xf numFmtId="0" fontId="80" fillId="26" borderId="52" xfId="0" applyFont="1" applyFill="1" applyBorder="1" applyAlignment="1">
      <alignment horizontal="center" vertical="center"/>
    </xf>
    <xf numFmtId="0" fontId="80" fillId="26" borderId="37" xfId="0" applyFont="1" applyFill="1" applyBorder="1" applyAlignment="1">
      <alignment horizontal="center" vertical="center"/>
    </xf>
    <xf numFmtId="0" fontId="80" fillId="26" borderId="53" xfId="0" applyFont="1" applyFill="1" applyBorder="1" applyAlignment="1">
      <alignment horizontal="center" vertical="center"/>
    </xf>
    <xf numFmtId="0" fontId="82" fillId="4" borderId="34" xfId="0" applyFont="1" applyFill="1" applyBorder="1" applyAlignment="1">
      <alignment horizontal="center" vertical="center" wrapText="1"/>
    </xf>
    <xf numFmtId="0" fontId="82" fillId="4" borderId="30" xfId="0" applyFont="1" applyFill="1" applyBorder="1" applyAlignment="1">
      <alignment horizontal="center" vertical="center"/>
    </xf>
    <xf numFmtId="0" fontId="82" fillId="4" borderId="31" xfId="0" applyFont="1" applyFill="1" applyBorder="1" applyAlignment="1">
      <alignment horizontal="center" vertical="center"/>
    </xf>
    <xf numFmtId="0" fontId="82" fillId="4" borderId="52" xfId="0" applyFont="1" applyFill="1" applyBorder="1" applyAlignment="1">
      <alignment horizontal="center" vertical="center"/>
    </xf>
    <xf numFmtId="0" fontId="82" fillId="4" borderId="37" xfId="0" applyFont="1" applyFill="1" applyBorder="1" applyAlignment="1">
      <alignment horizontal="center" vertical="center"/>
    </xf>
    <xf numFmtId="0" fontId="82" fillId="4" borderId="53" xfId="0" applyFont="1" applyFill="1" applyBorder="1" applyAlignment="1">
      <alignment horizontal="center" vertical="center"/>
    </xf>
    <xf numFmtId="0" fontId="80" fillId="28" borderId="34" xfId="0" applyFont="1" applyFill="1" applyBorder="1" applyAlignment="1">
      <alignment horizontal="center" vertical="center" wrapText="1"/>
    </xf>
    <xf numFmtId="0" fontId="80" fillId="28" borderId="30" xfId="0" applyFont="1" applyFill="1" applyBorder="1" applyAlignment="1">
      <alignment horizontal="center" vertical="center"/>
    </xf>
    <xf numFmtId="0" fontId="80" fillId="28" borderId="31" xfId="0" applyFont="1" applyFill="1" applyBorder="1" applyAlignment="1">
      <alignment horizontal="center" vertical="center"/>
    </xf>
    <xf numFmtId="0" fontId="80" fillId="28" borderId="52" xfId="0" applyFont="1" applyFill="1" applyBorder="1" applyAlignment="1">
      <alignment horizontal="center" vertical="center"/>
    </xf>
    <xf numFmtId="0" fontId="80" fillId="28" borderId="37" xfId="0" applyFont="1" applyFill="1" applyBorder="1" applyAlignment="1">
      <alignment horizontal="center" vertical="center"/>
    </xf>
    <xf numFmtId="0" fontId="80" fillId="28" borderId="53" xfId="0" applyFont="1" applyFill="1" applyBorder="1" applyAlignment="1">
      <alignment horizontal="center" vertical="center"/>
    </xf>
    <xf numFmtId="0" fontId="0" fillId="34" borderId="0" xfId="0" applyFill="1" applyAlignment="1">
      <alignment horizontal="center" vertical="center"/>
    </xf>
    <xf numFmtId="0" fontId="46" fillId="34" borderId="0" xfId="0" applyFont="1" applyFill="1" applyAlignment="1">
      <alignment horizontal="center" vertical="center"/>
    </xf>
    <xf numFmtId="10" fontId="57" fillId="0" borderId="55" xfId="0" applyNumberFormat="1" applyFont="1" applyFill="1" applyBorder="1" applyAlignment="1">
      <alignment horizontal="center" vertical="center"/>
    </xf>
    <xf numFmtId="10" fontId="57" fillId="0" borderId="56" xfId="0" applyNumberFormat="1" applyFont="1" applyFill="1" applyBorder="1" applyAlignment="1">
      <alignment horizontal="center" vertical="center"/>
    </xf>
    <xf numFmtId="10" fontId="57" fillId="0" borderId="57" xfId="0" applyNumberFormat="1" applyFont="1" applyFill="1" applyBorder="1" applyAlignment="1">
      <alignment horizontal="center" vertical="center"/>
    </xf>
    <xf numFmtId="0" fontId="71" fillId="15" borderId="34" xfId="0" applyFont="1" applyFill="1" applyBorder="1" applyAlignment="1">
      <alignment horizontal="center" vertical="center"/>
    </xf>
    <xf numFmtId="0" fontId="71" fillId="15" borderId="22" xfId="0" applyFont="1" applyFill="1" applyBorder="1" applyAlignment="1">
      <alignment horizontal="center" vertical="center"/>
    </xf>
    <xf numFmtId="0" fontId="87" fillId="15" borderId="9" xfId="0" applyFont="1" applyFill="1" applyBorder="1" applyAlignment="1">
      <alignment horizontal="center" vertical="center"/>
    </xf>
    <xf numFmtId="0" fontId="87" fillId="15" borderId="1" xfId="0" applyFont="1" applyFill="1" applyBorder="1" applyAlignment="1">
      <alignment horizontal="center" vertical="center"/>
    </xf>
    <xf numFmtId="0" fontId="80" fillId="30" borderId="34" xfId="0" applyFont="1" applyFill="1" applyBorder="1" applyAlignment="1">
      <alignment horizontal="center" vertical="center" wrapText="1"/>
    </xf>
    <xf numFmtId="0" fontId="80" fillId="30" borderId="30" xfId="0" applyFont="1" applyFill="1" applyBorder="1" applyAlignment="1">
      <alignment horizontal="center" vertical="center"/>
    </xf>
    <xf numFmtId="0" fontId="80" fillId="30" borderId="31" xfId="0" applyFont="1" applyFill="1" applyBorder="1" applyAlignment="1">
      <alignment horizontal="center" vertical="center"/>
    </xf>
    <xf numFmtId="0" fontId="80" fillId="30" borderId="52" xfId="0" applyFont="1" applyFill="1" applyBorder="1" applyAlignment="1">
      <alignment horizontal="center" vertical="center"/>
    </xf>
    <xf numFmtId="0" fontId="80" fillId="30" borderId="37" xfId="0" applyFont="1" applyFill="1" applyBorder="1" applyAlignment="1">
      <alignment horizontal="center" vertical="center"/>
    </xf>
    <xf numFmtId="0" fontId="80" fillId="30" borderId="53" xfId="0" applyFont="1" applyFill="1" applyBorder="1" applyAlignment="1">
      <alignment horizontal="center" vertical="center"/>
    </xf>
    <xf numFmtId="0" fontId="80" fillId="32" borderId="34" xfId="0" applyFont="1" applyFill="1" applyBorder="1" applyAlignment="1">
      <alignment horizontal="center" vertical="center" wrapText="1"/>
    </xf>
    <xf numFmtId="0" fontId="80" fillId="32" borderId="30" xfId="0" applyFont="1" applyFill="1" applyBorder="1" applyAlignment="1">
      <alignment horizontal="center" vertical="center"/>
    </xf>
    <xf numFmtId="0" fontId="80" fillId="32" borderId="31" xfId="0" applyFont="1" applyFill="1" applyBorder="1" applyAlignment="1">
      <alignment horizontal="center" vertical="center"/>
    </xf>
    <xf numFmtId="0" fontId="80" fillId="32" borderId="52" xfId="0" applyFont="1" applyFill="1" applyBorder="1" applyAlignment="1">
      <alignment horizontal="center" vertical="center"/>
    </xf>
    <xf numFmtId="0" fontId="80" fillId="32" borderId="37" xfId="0" applyFont="1" applyFill="1" applyBorder="1" applyAlignment="1">
      <alignment horizontal="center" vertical="center"/>
    </xf>
    <xf numFmtId="0" fontId="80" fillId="32" borderId="53" xfId="0" applyFont="1" applyFill="1" applyBorder="1" applyAlignment="1">
      <alignment horizontal="center" vertical="center"/>
    </xf>
    <xf numFmtId="0" fontId="7" fillId="25" borderId="58" xfId="0" applyFont="1" applyFill="1" applyBorder="1" applyAlignment="1">
      <alignment horizontal="center" vertical="center"/>
    </xf>
    <xf numFmtId="0" fontId="7" fillId="25" borderId="59" xfId="0" applyFont="1" applyFill="1" applyBorder="1" applyAlignment="1">
      <alignment horizontal="center" vertical="center"/>
    </xf>
    <xf numFmtId="0" fontId="34" fillId="43" borderId="60" xfId="0" applyFont="1" applyFill="1" applyBorder="1" applyAlignment="1">
      <alignment horizontal="center" wrapText="1"/>
    </xf>
    <xf numFmtId="0" fontId="34" fillId="43" borderId="6" xfId="0" applyFont="1" applyFill="1" applyBorder="1" applyAlignment="1">
      <alignment horizontal="center" wrapText="1"/>
    </xf>
    <xf numFmtId="0" fontId="34" fillId="43" borderId="61" xfId="0" applyFont="1" applyFill="1" applyBorder="1" applyAlignment="1">
      <alignment horizontal="center" wrapText="1"/>
    </xf>
    <xf numFmtId="0" fontId="6" fillId="39" borderId="1" xfId="0" applyFont="1" applyFill="1" applyBorder="1" applyAlignment="1">
      <alignment horizontal="center"/>
    </xf>
    <xf numFmtId="0" fontId="7" fillId="19" borderId="16" xfId="0" applyFont="1" applyFill="1" applyBorder="1" applyAlignment="1">
      <alignment horizontal="center" vertical="center"/>
    </xf>
    <xf numFmtId="0" fontId="7" fillId="19" borderId="14" xfId="0" applyFont="1" applyFill="1" applyBorder="1" applyAlignment="1">
      <alignment horizontal="center" vertical="center"/>
    </xf>
    <xf numFmtId="0" fontId="7" fillId="19" borderId="2" xfId="0" applyFont="1" applyFill="1" applyBorder="1" applyAlignment="1">
      <alignment horizontal="center" vertical="center"/>
    </xf>
    <xf numFmtId="0" fontId="92" fillId="25" borderId="54" xfId="0" applyFont="1" applyFill="1" applyBorder="1" applyAlignment="1">
      <alignment horizontal="center" vertical="center"/>
    </xf>
    <xf numFmtId="0" fontId="92" fillId="25" borderId="49" xfId="0" applyFont="1" applyFill="1" applyBorder="1" applyAlignment="1">
      <alignment horizontal="center" vertical="center"/>
    </xf>
    <xf numFmtId="0" fontId="92" fillId="25" borderId="52" xfId="0" applyFont="1" applyFill="1" applyBorder="1" applyAlignment="1">
      <alignment horizontal="center" vertical="center"/>
    </xf>
    <xf numFmtId="0" fontId="92" fillId="25" borderId="53" xfId="0" applyFont="1" applyFill="1" applyBorder="1" applyAlignment="1">
      <alignment horizontal="center" vertical="center"/>
    </xf>
    <xf numFmtId="0" fontId="0" fillId="15" borderId="11" xfId="0" applyFill="1" applyBorder="1" applyAlignment="1">
      <alignment horizontal="right"/>
    </xf>
    <xf numFmtId="0" fontId="0" fillId="15" borderId="20" xfId="0" applyFill="1" applyBorder="1" applyAlignment="1">
      <alignment horizontal="right"/>
    </xf>
    <xf numFmtId="0" fontId="0" fillId="15" borderId="21" xfId="0" applyFill="1" applyBorder="1" applyAlignment="1">
      <alignment horizontal="right"/>
    </xf>
    <xf numFmtId="0" fontId="7" fillId="2" borderId="1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2" xfId="0" applyFont="1" applyFill="1" applyBorder="1" applyAlignment="1">
      <alignment horizontal="center" vertical="center"/>
    </xf>
    <xf numFmtId="0" fontId="0" fillId="15" borderId="1" xfId="0" applyFill="1" applyBorder="1" applyAlignment="1">
      <alignment horizontal="right"/>
    </xf>
    <xf numFmtId="0" fontId="71" fillId="15" borderId="1" xfId="0" applyFont="1" applyFill="1" applyBorder="1" applyAlignment="1">
      <alignment horizontal="center" vertical="center" wrapText="1"/>
    </xf>
    <xf numFmtId="0" fontId="71" fillId="15" borderId="62" xfId="0" applyFont="1" applyFill="1" applyBorder="1" applyAlignment="1">
      <alignment horizontal="center" vertical="center"/>
    </xf>
    <xf numFmtId="0" fontId="71" fillId="15" borderId="30" xfId="0" applyFont="1" applyFill="1" applyBorder="1" applyAlignment="1">
      <alignment horizontal="center" vertical="center"/>
    </xf>
    <xf numFmtId="0" fontId="71" fillId="15" borderId="63" xfId="0" applyFont="1" applyFill="1" applyBorder="1" applyAlignment="1">
      <alignment horizontal="center" vertical="center"/>
    </xf>
    <xf numFmtId="0" fontId="71" fillId="15" borderId="0" xfId="0" applyFont="1" applyFill="1" applyBorder="1" applyAlignment="1">
      <alignment horizontal="center" vertical="center"/>
    </xf>
    <xf numFmtId="0" fontId="71" fillId="15" borderId="63" xfId="0" applyFont="1" applyFill="1" applyBorder="1" applyAlignment="1">
      <alignment horizontal="left" vertical="center"/>
    </xf>
    <xf numFmtId="0" fontId="71" fillId="15" borderId="0" xfId="0" applyFont="1" applyFill="1" applyBorder="1" applyAlignment="1">
      <alignment horizontal="left" vertical="center"/>
    </xf>
    <xf numFmtId="0" fontId="71" fillId="15" borderId="7" xfId="0" applyFont="1" applyFill="1" applyBorder="1" applyAlignment="1">
      <alignment horizontal="left" vertical="center"/>
    </xf>
    <xf numFmtId="0" fontId="71" fillId="15" borderId="50" xfId="0" applyFont="1" applyFill="1" applyBorder="1" applyAlignment="1">
      <alignment horizontal="left" vertical="center"/>
    </xf>
    <xf numFmtId="0" fontId="71" fillId="15" borderId="27" xfId="0" applyFont="1" applyFill="1" applyBorder="1" applyAlignment="1">
      <alignment horizontal="left" vertical="center"/>
    </xf>
    <xf numFmtId="0" fontId="71" fillId="15" borderId="28" xfId="0" applyFont="1" applyFill="1" applyBorder="1" applyAlignment="1">
      <alignment horizontal="left" vertical="center"/>
    </xf>
    <xf numFmtId="0" fontId="71" fillId="15" borderId="23" xfId="0" applyFont="1" applyFill="1" applyBorder="1" applyAlignment="1">
      <alignment horizontal="center" vertical="center"/>
    </xf>
    <xf numFmtId="0" fontId="71" fillId="15" borderId="27" xfId="0" applyFont="1" applyFill="1" applyBorder="1" applyAlignment="1">
      <alignment horizontal="center" vertical="center"/>
    </xf>
    <xf numFmtId="10" fontId="99" fillId="15" borderId="1" xfId="0" applyNumberFormat="1" applyFont="1" applyFill="1" applyBorder="1" applyAlignment="1">
      <alignment horizontal="center" vertical="center"/>
    </xf>
    <xf numFmtId="10" fontId="99" fillId="15" borderId="3" xfId="0" applyNumberFormat="1" applyFont="1" applyFill="1" applyBorder="1" applyAlignment="1">
      <alignment horizontal="center" vertical="center"/>
    </xf>
    <xf numFmtId="0" fontId="90" fillId="15" borderId="1" xfId="0" applyFont="1" applyFill="1" applyBorder="1" applyAlignment="1">
      <alignment horizontal="center" vertical="center"/>
    </xf>
    <xf numFmtId="0" fontId="89" fillId="15" borderId="22" xfId="0" applyFont="1" applyFill="1" applyBorder="1" applyAlignment="1">
      <alignment horizontal="right"/>
    </xf>
    <xf numFmtId="0" fontId="89" fillId="15" borderId="0" xfId="0" applyFont="1" applyFill="1" applyBorder="1" applyAlignment="1">
      <alignment horizontal="right"/>
    </xf>
    <xf numFmtId="0" fontId="71" fillId="15" borderId="7" xfId="0" applyFont="1" applyFill="1" applyBorder="1" applyAlignment="1">
      <alignment horizontal="center" vertical="center"/>
    </xf>
    <xf numFmtId="0" fontId="41" fillId="19" borderId="0" xfId="0" applyFont="1" applyFill="1" applyBorder="1" applyAlignment="1" applyProtection="1">
      <alignment horizontal="center"/>
      <protection/>
    </xf>
    <xf numFmtId="0" fontId="0" fillId="0" borderId="26" xfId="0" applyBorder="1" applyAlignment="1" applyProtection="1">
      <alignment horizontal="center"/>
      <protection locked="0"/>
    </xf>
    <xf numFmtId="0" fontId="4" fillId="19" borderId="26" xfId="0" applyFont="1" applyFill="1" applyBorder="1" applyAlignment="1" applyProtection="1">
      <alignment horizontal="center" vertical="center"/>
      <protection/>
    </xf>
    <xf numFmtId="0" fontId="35" fillId="29" borderId="12" xfId="0" applyFont="1" applyFill="1" applyBorder="1" applyAlignment="1" applyProtection="1">
      <alignment horizontal="center"/>
      <protection/>
    </xf>
    <xf numFmtId="0" fontId="31" fillId="17" borderId="12" xfId="0" applyFont="1" applyFill="1" applyBorder="1" applyAlignment="1" applyProtection="1">
      <alignment horizontal="center"/>
      <protection/>
    </xf>
    <xf numFmtId="0" fontId="31" fillId="19" borderId="12" xfId="0" applyFont="1" applyFill="1" applyBorder="1" applyAlignment="1" applyProtection="1">
      <alignment horizontal="right" vertical="center"/>
      <protection/>
    </xf>
    <xf numFmtId="0" fontId="3" fillId="11" borderId="12" xfId="0" applyFont="1" applyFill="1" applyBorder="1" applyAlignment="1" applyProtection="1">
      <alignment horizontal="right"/>
      <protection/>
    </xf>
    <xf numFmtId="0" fontId="3" fillId="41" borderId="12" xfId="0" applyFont="1" applyFill="1" applyBorder="1" applyAlignment="1" applyProtection="1">
      <alignment horizontal="right"/>
      <protection/>
    </xf>
    <xf numFmtId="0" fontId="3" fillId="9" borderId="12" xfId="0" applyFont="1" applyFill="1" applyBorder="1" applyAlignment="1" applyProtection="1">
      <alignment horizontal="right"/>
      <protection/>
    </xf>
    <xf numFmtId="0" fontId="4" fillId="2" borderId="12" xfId="0" applyFont="1" applyFill="1" applyBorder="1" applyAlignment="1" applyProtection="1">
      <alignment horizontal="right"/>
      <protection/>
    </xf>
    <xf numFmtId="0" fontId="3" fillId="44" borderId="12" xfId="0" applyFont="1" applyFill="1" applyBorder="1" applyAlignment="1" applyProtection="1">
      <alignment horizontal="right"/>
      <protection/>
    </xf>
    <xf numFmtId="0" fontId="3" fillId="40" borderId="12" xfId="0" applyFont="1" applyFill="1" applyBorder="1" applyAlignment="1" applyProtection="1">
      <alignment horizontal="right"/>
      <protection/>
    </xf>
    <xf numFmtId="0" fontId="3" fillId="13" borderId="12" xfId="0" applyFont="1" applyFill="1" applyBorder="1" applyAlignment="1" applyProtection="1">
      <alignment horizontal="right"/>
      <protection/>
    </xf>
    <xf numFmtId="0" fontId="4" fillId="19" borderId="64" xfId="0" applyFont="1" applyFill="1" applyBorder="1" applyAlignment="1" applyProtection="1">
      <alignment horizontal="center" vertical="center"/>
      <protection/>
    </xf>
    <xf numFmtId="0" fontId="0" fillId="0" borderId="65" xfId="0" applyBorder="1" applyAlignment="1" applyProtection="1">
      <alignment horizontal="center"/>
      <protection locked="0"/>
    </xf>
    <xf numFmtId="0" fontId="4" fillId="19" borderId="65" xfId="0" applyFont="1" applyFill="1" applyBorder="1" applyAlignment="1" applyProtection="1">
      <alignment horizontal="center" vertical="center"/>
      <protection/>
    </xf>
    <xf numFmtId="0" fontId="70" fillId="3" borderId="65" xfId="0" applyFont="1" applyFill="1" applyBorder="1" applyAlignment="1" applyProtection="1">
      <alignment horizontal="center" vertical="center"/>
      <protection/>
    </xf>
    <xf numFmtId="0" fontId="70" fillId="3" borderId="65" xfId="0" applyFont="1" applyFill="1" applyBorder="1" applyAlignment="1" applyProtection="1">
      <alignment horizontal="center"/>
      <protection/>
    </xf>
    <xf numFmtId="0" fontId="0" fillId="0" borderId="66" xfId="0" applyBorder="1" applyAlignment="1" applyProtection="1">
      <alignment horizontal="center"/>
      <protection locked="0"/>
    </xf>
    <xf numFmtId="0" fontId="42" fillId="35" borderId="30" xfId="0" applyFont="1" applyFill="1" applyBorder="1" applyAlignment="1" applyProtection="1">
      <alignment horizontal="center"/>
      <protection/>
    </xf>
    <xf numFmtId="0" fontId="41" fillId="2" borderId="30" xfId="0" applyFont="1" applyFill="1" applyBorder="1" applyAlignment="1" applyProtection="1">
      <alignment horizontal="center"/>
      <protection/>
    </xf>
    <xf numFmtId="0" fontId="4" fillId="2" borderId="32" xfId="0" applyFont="1" applyFill="1" applyBorder="1" applyAlignment="1" applyProtection="1">
      <alignment horizontal="center" vertical="center"/>
      <protection/>
    </xf>
    <xf numFmtId="0" fontId="31" fillId="2" borderId="18" xfId="0" applyFont="1" applyFill="1" applyBorder="1" applyAlignment="1" applyProtection="1">
      <alignment horizontal="center"/>
      <protection/>
    </xf>
    <xf numFmtId="0" fontId="32" fillId="21" borderId="12" xfId="0" applyFont="1" applyFill="1" applyBorder="1" applyAlignment="1" applyProtection="1">
      <alignment horizontal="right" vertical="center"/>
      <protection/>
    </xf>
    <xf numFmtId="0" fontId="41" fillId="2" borderId="0" xfId="0" applyFont="1" applyFill="1" applyBorder="1" applyAlignment="1" applyProtection="1">
      <alignment horizontal="center"/>
      <protection/>
    </xf>
    <xf numFmtId="0" fontId="4" fillId="2" borderId="64" xfId="0" applyFont="1" applyFill="1" applyBorder="1" applyAlignment="1" applyProtection="1">
      <alignment horizontal="center" vertical="center"/>
      <protection/>
    </xf>
    <xf numFmtId="0" fontId="4" fillId="2" borderId="65" xfId="0" applyFont="1" applyFill="1" applyBorder="1" applyAlignment="1" applyProtection="1">
      <alignment horizontal="center" vertical="center"/>
      <protection/>
    </xf>
    <xf numFmtId="0" fontId="4" fillId="35" borderId="67" xfId="0" applyFont="1" applyFill="1" applyBorder="1" applyAlignment="1" applyProtection="1">
      <alignment horizontal="center" vertical="center"/>
      <protection/>
    </xf>
    <xf numFmtId="0" fontId="4" fillId="35" borderId="26" xfId="0" applyFont="1" applyFill="1" applyBorder="1" applyAlignment="1" applyProtection="1">
      <alignment horizontal="center" vertical="center"/>
      <protection/>
    </xf>
    <xf numFmtId="0" fontId="71" fillId="0" borderId="26" xfId="0" applyFont="1" applyBorder="1" applyAlignment="1" applyProtection="1">
      <alignment horizontal="center"/>
      <protection locked="0"/>
    </xf>
    <xf numFmtId="0" fontId="31" fillId="35" borderId="12" xfId="0" applyFont="1" applyFill="1" applyBorder="1" applyAlignment="1" applyProtection="1">
      <alignment horizontal="center"/>
      <protection/>
    </xf>
    <xf numFmtId="0" fontId="32" fillId="16" borderId="12" xfId="0" applyFont="1" applyFill="1" applyBorder="1" applyAlignment="1" applyProtection="1">
      <alignment horizontal="right" vertical="center"/>
      <protection/>
    </xf>
    <xf numFmtId="0" fontId="42" fillId="35" borderId="0" xfId="0" applyFont="1" applyFill="1" applyBorder="1" applyAlignment="1" applyProtection="1">
      <alignment horizontal="center"/>
      <protection/>
    </xf>
    <xf numFmtId="0" fontId="4" fillId="35" borderId="64" xfId="0" applyFont="1" applyFill="1" applyBorder="1" applyAlignment="1" applyProtection="1">
      <alignment horizontal="center" vertical="center"/>
      <protection/>
    </xf>
    <xf numFmtId="0" fontId="4" fillId="35" borderId="65" xfId="0" applyFont="1" applyFill="1" applyBorder="1" applyAlignment="1" applyProtection="1">
      <alignment horizontal="center" vertical="center"/>
      <protection/>
    </xf>
    <xf numFmtId="0" fontId="71" fillId="0" borderId="65" xfId="0" applyFont="1" applyBorder="1" applyAlignment="1" applyProtection="1">
      <alignment horizontal="center"/>
      <protection locked="0"/>
    </xf>
    <xf numFmtId="0" fontId="76" fillId="5" borderId="65" xfId="0" applyFont="1" applyFill="1" applyBorder="1" applyAlignment="1" applyProtection="1">
      <alignment horizontal="center"/>
      <protection/>
    </xf>
    <xf numFmtId="0" fontId="71" fillId="0" borderId="66" xfId="0" applyFont="1" applyBorder="1" applyAlignment="1" applyProtection="1">
      <alignment horizontal="center"/>
      <protection locked="0"/>
    </xf>
    <xf numFmtId="0" fontId="2" fillId="11" borderId="22" xfId="20" applyFill="1" applyBorder="1" applyAlignment="1" applyProtection="1">
      <alignment horizontal="center"/>
      <protection locked="0"/>
    </xf>
    <xf numFmtId="0" fontId="2" fillId="11" borderId="7" xfId="20" applyFill="1" applyBorder="1" applyAlignment="1" applyProtection="1">
      <alignment horizontal="center"/>
      <protection locked="0"/>
    </xf>
    <xf numFmtId="0" fontId="0" fillId="11" borderId="34" xfId="0" applyFill="1" applyBorder="1" applyAlignment="1" applyProtection="1">
      <alignment/>
      <protection/>
    </xf>
    <xf numFmtId="0" fontId="64" fillId="11" borderId="30" xfId="0" applyFont="1" applyFill="1" applyBorder="1" applyAlignment="1" applyProtection="1">
      <alignment horizontal="center" vertical="center"/>
      <protection/>
    </xf>
    <xf numFmtId="0" fontId="0" fillId="11" borderId="30" xfId="0" applyFill="1" applyBorder="1" applyAlignment="1" applyProtection="1">
      <alignment/>
      <protection/>
    </xf>
    <xf numFmtId="0" fontId="0" fillId="11" borderId="31" xfId="0" applyFill="1" applyBorder="1" applyProtection="1">
      <protection/>
    </xf>
    <xf numFmtId="0" fontId="0" fillId="11" borderId="22" xfId="0" applyFill="1" applyBorder="1" applyAlignment="1" applyProtection="1">
      <alignment/>
      <protection/>
    </xf>
    <xf numFmtId="0" fontId="64" fillId="11" borderId="0" xfId="0" applyFont="1" applyFill="1" applyBorder="1" applyAlignment="1" applyProtection="1">
      <alignment horizontal="center" vertical="center"/>
      <protection/>
    </xf>
    <xf numFmtId="0" fontId="0" fillId="11" borderId="0" xfId="0" applyFill="1" applyBorder="1" applyAlignment="1" applyProtection="1">
      <alignment/>
      <protection/>
    </xf>
    <xf numFmtId="0" fontId="0" fillId="11" borderId="0" xfId="0" applyFill="1" applyBorder="1" applyProtection="1">
      <protection/>
    </xf>
    <xf numFmtId="0" fontId="0" fillId="11" borderId="7" xfId="0" applyFill="1" applyBorder="1" applyProtection="1">
      <protection/>
    </xf>
    <xf numFmtId="0" fontId="71" fillId="15" borderId="34" xfId="0" applyFont="1" applyFill="1" applyBorder="1" applyAlignment="1" applyProtection="1">
      <alignment vertical="top" wrapText="1"/>
      <protection/>
    </xf>
    <xf numFmtId="0" fontId="71" fillId="15" borderId="30" xfId="0" applyFont="1" applyFill="1" applyBorder="1" applyAlignment="1" applyProtection="1">
      <alignment vertical="top" wrapText="1"/>
      <protection/>
    </xf>
    <xf numFmtId="0" fontId="71" fillId="15" borderId="30" xfId="0" applyFont="1" applyFill="1" applyBorder="1" applyAlignment="1" applyProtection="1">
      <alignment/>
      <protection/>
    </xf>
    <xf numFmtId="0" fontId="71" fillId="15" borderId="31" xfId="0" applyFont="1" applyFill="1" applyBorder="1" applyProtection="1">
      <protection/>
    </xf>
    <xf numFmtId="0" fontId="58" fillId="34" borderId="34" xfId="0" applyFont="1" applyFill="1" applyBorder="1" applyAlignment="1" applyProtection="1">
      <alignment horizontal="center" vertical="center" wrapText="1"/>
      <protection/>
    </xf>
    <xf numFmtId="0" fontId="58" fillId="34" borderId="30" xfId="0" applyFont="1" applyFill="1" applyBorder="1" applyAlignment="1" applyProtection="1">
      <alignment horizontal="center" vertical="center" wrapText="1"/>
      <protection/>
    </xf>
    <xf numFmtId="0" fontId="58" fillId="34" borderId="31" xfId="0" applyFont="1" applyFill="1" applyBorder="1" applyAlignment="1" applyProtection="1">
      <alignment horizontal="center" vertical="center" wrapText="1"/>
      <protection/>
    </xf>
    <xf numFmtId="0" fontId="93" fillId="15" borderId="22" xfId="0" applyFont="1" applyFill="1" applyBorder="1" applyAlignment="1" applyProtection="1">
      <alignment horizontal="center" vertical="center" wrapText="1"/>
      <protection/>
    </xf>
    <xf numFmtId="0" fontId="93" fillId="15" borderId="0" xfId="0" applyFont="1" applyFill="1" applyBorder="1" applyAlignment="1" applyProtection="1">
      <alignment horizontal="center" vertical="center" wrapText="1"/>
      <protection/>
    </xf>
    <xf numFmtId="0" fontId="93" fillId="15" borderId="7" xfId="0" applyFont="1" applyFill="1" applyBorder="1" applyAlignment="1" applyProtection="1">
      <alignment horizontal="center" vertical="center" wrapText="1"/>
      <protection/>
    </xf>
    <xf numFmtId="0" fontId="58" fillId="34" borderId="22" xfId="0" applyFont="1" applyFill="1" applyBorder="1" applyAlignment="1" applyProtection="1">
      <alignment horizontal="center" vertical="center" wrapText="1"/>
      <protection/>
    </xf>
    <xf numFmtId="0" fontId="58" fillId="34" borderId="0" xfId="0" applyFont="1" applyFill="1" applyBorder="1" applyAlignment="1" applyProtection="1">
      <alignment horizontal="center" vertical="center" wrapText="1"/>
      <protection/>
    </xf>
    <xf numFmtId="0" fontId="58" fillId="34" borderId="7" xfId="0" applyFont="1" applyFill="1" applyBorder="1" applyAlignment="1" applyProtection="1">
      <alignment horizontal="center" vertical="center" wrapText="1"/>
      <protection/>
    </xf>
    <xf numFmtId="0" fontId="78" fillId="15" borderId="22" xfId="0" applyFont="1" applyFill="1" applyBorder="1" applyAlignment="1" applyProtection="1">
      <alignment horizontal="center" vertical="center" wrapText="1"/>
      <protection/>
    </xf>
    <xf numFmtId="0" fontId="0" fillId="11" borderId="22" xfId="0" applyFill="1" applyBorder="1" applyProtection="1">
      <protection/>
    </xf>
    <xf numFmtId="0" fontId="93" fillId="15" borderId="22" xfId="0" applyFont="1" applyFill="1" applyBorder="1" applyAlignment="1" applyProtection="1">
      <alignment horizontal="center" vertical="top" wrapText="1"/>
      <protection/>
    </xf>
    <xf numFmtId="0" fontId="93" fillId="15" borderId="0" xfId="0" applyFont="1" applyFill="1" applyBorder="1" applyAlignment="1" applyProtection="1">
      <alignment horizontal="center" vertical="top" wrapText="1"/>
      <protection/>
    </xf>
    <xf numFmtId="0" fontId="93" fillId="15" borderId="7" xfId="0" applyFont="1" applyFill="1" applyBorder="1" applyAlignment="1" applyProtection="1">
      <alignment horizontal="center" vertical="top" wrapText="1"/>
      <protection/>
    </xf>
    <xf numFmtId="0" fontId="71" fillId="15" borderId="23" xfId="0" applyFont="1" applyFill="1" applyBorder="1" applyProtection="1">
      <protection/>
    </xf>
    <xf numFmtId="0" fontId="71" fillId="15" borderId="27" xfId="0" applyFont="1" applyFill="1" applyBorder="1" applyProtection="1">
      <protection/>
    </xf>
    <xf numFmtId="0" fontId="72" fillId="15" borderId="27" xfId="0" applyFont="1" applyFill="1" applyBorder="1" applyAlignment="1" applyProtection="1">
      <alignment vertical="center" wrapText="1"/>
      <protection/>
    </xf>
    <xf numFmtId="0" fontId="71" fillId="15" borderId="28" xfId="0" applyFont="1" applyFill="1" applyBorder="1" applyProtection="1">
      <protection/>
    </xf>
    <xf numFmtId="0" fontId="71" fillId="11" borderId="0" xfId="0" applyFont="1" applyFill="1" applyBorder="1" applyProtection="1">
      <protection/>
    </xf>
    <xf numFmtId="0" fontId="95" fillId="34" borderId="39" xfId="0" applyFont="1" applyFill="1" applyBorder="1" applyAlignment="1" applyProtection="1">
      <alignment horizontal="right" vertical="top" wrapText="1"/>
      <protection/>
    </xf>
    <xf numFmtId="0" fontId="95" fillId="34" borderId="51" xfId="0" applyFont="1" applyFill="1" applyBorder="1" applyAlignment="1" applyProtection="1">
      <alignment horizontal="right" vertical="top" wrapText="1"/>
      <protection/>
    </xf>
    <xf numFmtId="0" fontId="95" fillId="34" borderId="40" xfId="0" applyFont="1" applyFill="1" applyBorder="1" applyAlignment="1" applyProtection="1">
      <alignment horizontal="right" vertical="top" wrapText="1"/>
      <protection/>
    </xf>
    <xf numFmtId="0" fontId="88" fillId="15" borderId="34" xfId="0" applyFont="1" applyFill="1" applyBorder="1" applyAlignment="1" applyProtection="1">
      <alignment horizontal="center" vertical="center" wrapText="1"/>
      <protection/>
    </xf>
    <xf numFmtId="0" fontId="88" fillId="15" borderId="30" xfId="0" applyFont="1" applyFill="1" applyBorder="1" applyAlignment="1" applyProtection="1">
      <alignment horizontal="center" vertical="center" wrapText="1"/>
      <protection/>
    </xf>
    <xf numFmtId="0" fontId="88" fillId="15" borderId="31" xfId="0" applyFont="1" applyFill="1" applyBorder="1" applyAlignment="1" applyProtection="1">
      <alignment horizontal="center" vertical="center" wrapText="1"/>
      <protection/>
    </xf>
    <xf numFmtId="0" fontId="58" fillId="34" borderId="23" xfId="0" applyFont="1" applyFill="1" applyBorder="1" applyAlignment="1" applyProtection="1">
      <alignment horizontal="center" vertical="center" wrapText="1"/>
      <protection/>
    </xf>
    <xf numFmtId="0" fontId="58" fillId="34" borderId="27" xfId="0" applyFont="1" applyFill="1" applyBorder="1" applyAlignment="1" applyProtection="1">
      <alignment horizontal="center" vertical="center" wrapText="1"/>
      <protection/>
    </xf>
    <xf numFmtId="0" fontId="58" fillId="34" borderId="28" xfId="0" applyFont="1" applyFill="1" applyBorder="1" applyAlignment="1" applyProtection="1">
      <alignment horizontal="center" vertical="center" wrapText="1"/>
      <protection/>
    </xf>
    <xf numFmtId="0" fontId="2" fillId="11" borderId="0" xfId="20" applyFill="1" applyBorder="1" applyProtection="1">
      <protection/>
    </xf>
    <xf numFmtId="0" fontId="88" fillId="15" borderId="22" xfId="0" applyFont="1" applyFill="1" applyBorder="1" applyAlignment="1" applyProtection="1">
      <alignment horizontal="center" vertical="center" wrapText="1"/>
      <protection/>
    </xf>
    <xf numFmtId="0" fontId="88" fillId="15" borderId="0" xfId="0" applyFont="1" applyFill="1" applyBorder="1" applyAlignment="1" applyProtection="1">
      <alignment horizontal="center" vertical="center" wrapText="1"/>
      <protection/>
    </xf>
    <xf numFmtId="0" fontId="88" fillId="15" borderId="7" xfId="0" applyFont="1" applyFill="1" applyBorder="1" applyAlignment="1" applyProtection="1">
      <alignment horizontal="center" vertical="center" wrapText="1"/>
      <protection/>
    </xf>
    <xf numFmtId="0" fontId="71" fillId="15" borderId="22" xfId="0" applyFont="1" applyFill="1" applyBorder="1" applyProtection="1">
      <protection/>
    </xf>
    <xf numFmtId="0" fontId="71" fillId="15" borderId="0" xfId="0" applyFont="1" applyFill="1" applyBorder="1" applyProtection="1">
      <protection/>
    </xf>
    <xf numFmtId="0" fontId="71" fillId="15" borderId="0" xfId="0" applyFont="1" applyFill="1" applyBorder="1" applyAlignment="1" applyProtection="1">
      <alignment vertical="top" wrapText="1"/>
      <protection/>
    </xf>
    <xf numFmtId="0" fontId="71" fillId="15" borderId="7" xfId="0" applyFont="1" applyFill="1" applyBorder="1" applyAlignment="1" applyProtection="1">
      <alignment vertical="top" wrapText="1"/>
      <protection/>
    </xf>
    <xf numFmtId="0" fontId="102" fillId="34" borderId="34" xfId="0" applyFont="1" applyFill="1" applyBorder="1" applyAlignment="1" applyProtection="1">
      <alignment horizontal="center" vertical="center" wrapText="1"/>
      <protection/>
    </xf>
    <xf numFmtId="0" fontId="102" fillId="34" borderId="30" xfId="0" applyFont="1" applyFill="1" applyBorder="1" applyAlignment="1" applyProtection="1">
      <alignment horizontal="center" vertical="center" wrapText="1"/>
      <protection/>
    </xf>
    <xf numFmtId="0" fontId="102" fillId="34" borderId="31" xfId="0" applyFont="1" applyFill="1" applyBorder="1" applyAlignment="1" applyProtection="1">
      <alignment horizontal="center" vertical="center" wrapText="1"/>
      <protection/>
    </xf>
    <xf numFmtId="0" fontId="102" fillId="34" borderId="23" xfId="0" applyFont="1" applyFill="1" applyBorder="1" applyAlignment="1" applyProtection="1">
      <alignment horizontal="center" vertical="center" wrapText="1"/>
      <protection/>
    </xf>
    <xf numFmtId="0" fontId="102" fillId="34" borderId="27" xfId="0" applyFont="1" applyFill="1" applyBorder="1" applyAlignment="1" applyProtection="1">
      <alignment horizontal="center" vertical="center" wrapText="1"/>
      <protection/>
    </xf>
    <xf numFmtId="0" fontId="102" fillId="34" borderId="28" xfId="0" applyFont="1" applyFill="1" applyBorder="1" applyAlignment="1" applyProtection="1">
      <alignment horizontal="center" vertical="center" wrapText="1"/>
      <protection/>
    </xf>
    <xf numFmtId="0" fontId="71" fillId="15" borderId="7" xfId="0" applyFont="1" applyFill="1" applyBorder="1" applyProtection="1">
      <protection/>
    </xf>
    <xf numFmtId="0" fontId="0" fillId="11" borderId="0" xfId="0" applyFill="1" applyBorder="1" applyAlignment="1" applyProtection="1">
      <alignment vertical="top" wrapText="1"/>
      <protection/>
    </xf>
    <xf numFmtId="0" fontId="43" fillId="11" borderId="0" xfId="0" applyFont="1" applyFill="1" applyBorder="1" applyAlignment="1" applyProtection="1">
      <alignment horizontal="center" vertical="center"/>
      <protection/>
    </xf>
    <xf numFmtId="0" fontId="78" fillId="15" borderId="23" xfId="0" applyFont="1" applyFill="1" applyBorder="1" applyAlignment="1" applyProtection="1">
      <alignment horizontal="center" vertical="center" wrapText="1"/>
      <protection/>
    </xf>
    <xf numFmtId="0" fontId="78" fillId="15" borderId="27" xfId="0" applyFont="1" applyFill="1" applyBorder="1" applyAlignment="1" applyProtection="1">
      <alignment horizontal="center" vertical="center" wrapText="1"/>
      <protection/>
    </xf>
    <xf numFmtId="0" fontId="78" fillId="15" borderId="28" xfId="0" applyFont="1" applyFill="1" applyBorder="1" applyAlignment="1" applyProtection="1">
      <alignment horizontal="center" vertical="center" wrapText="1"/>
      <protection/>
    </xf>
    <xf numFmtId="0" fontId="2" fillId="11" borderId="0" xfId="20" applyFill="1" applyBorder="1" applyAlignment="1" applyProtection="1">
      <alignment horizontal="center"/>
      <protection/>
    </xf>
    <xf numFmtId="0" fontId="59" fillId="11" borderId="0" xfId="0" applyFont="1" applyFill="1" applyBorder="1" applyAlignment="1" applyProtection="1">
      <alignment vertical="center" wrapText="1"/>
      <protection/>
    </xf>
    <xf numFmtId="0" fontId="60" fillId="11" borderId="0" xfId="0" applyFont="1" applyFill="1" applyBorder="1" applyProtection="1">
      <protection/>
    </xf>
    <xf numFmtId="0" fontId="23" fillId="11" borderId="0" xfId="0" applyFont="1" applyFill="1" applyBorder="1" applyAlignment="1" applyProtection="1">
      <alignment vertical="center" wrapText="1"/>
      <protection/>
    </xf>
    <xf numFmtId="0" fontId="62" fillId="37" borderId="16" xfId="0" applyFont="1" applyFill="1" applyBorder="1" applyAlignment="1" applyProtection="1">
      <alignment horizontal="center"/>
      <protection/>
    </xf>
    <xf numFmtId="0" fontId="62" fillId="37" borderId="9" xfId="0" applyFont="1" applyFill="1" applyBorder="1" applyAlignment="1" applyProtection="1">
      <alignment horizontal="center"/>
      <protection/>
    </xf>
    <xf numFmtId="0" fontId="62" fillId="37" borderId="17" xfId="0" applyFont="1" applyFill="1" applyBorder="1" applyAlignment="1" applyProtection="1">
      <alignment horizontal="center"/>
      <protection/>
    </xf>
    <xf numFmtId="0" fontId="62" fillId="11" borderId="0" xfId="0" applyFont="1" applyFill="1" applyBorder="1" applyAlignment="1" applyProtection="1">
      <alignment horizontal="center"/>
      <protection/>
    </xf>
    <xf numFmtId="0" fontId="59" fillId="11" borderId="0" xfId="0" applyFont="1" applyFill="1" applyBorder="1" applyAlignment="1" applyProtection="1">
      <alignment vertical="top" wrapText="1"/>
      <protection/>
    </xf>
    <xf numFmtId="0" fontId="59" fillId="45" borderId="34" xfId="0" applyFont="1" applyFill="1" applyBorder="1" applyAlignment="1" applyProtection="1">
      <alignment vertical="top" wrapText="1"/>
      <protection/>
    </xf>
    <xf numFmtId="0" fontId="62" fillId="46" borderId="34" xfId="0" applyFont="1" applyFill="1" applyBorder="1" applyAlignment="1" applyProtection="1">
      <alignment horizontal="center"/>
      <protection/>
    </xf>
    <xf numFmtId="0" fontId="62" fillId="46" borderId="30" xfId="0" applyFont="1" applyFill="1" applyBorder="1" applyAlignment="1" applyProtection="1">
      <alignment horizontal="center"/>
      <protection/>
    </xf>
    <xf numFmtId="0" fontId="62" fillId="46" borderId="31" xfId="0" applyFont="1" applyFill="1" applyBorder="1" applyAlignment="1" applyProtection="1">
      <alignment horizontal="center"/>
      <protection/>
    </xf>
    <xf numFmtId="0" fontId="0" fillId="45" borderId="30" xfId="0" applyFont="1" applyFill="1" applyBorder="1" applyProtection="1">
      <protection/>
    </xf>
    <xf numFmtId="0" fontId="0" fillId="45" borderId="30" xfId="0" applyFill="1" applyBorder="1" applyProtection="1">
      <protection/>
    </xf>
    <xf numFmtId="15" fontId="2" fillId="45" borderId="30" xfId="20" applyNumberFormat="1" applyFill="1" applyBorder="1" applyAlignment="1" applyProtection="1">
      <alignment horizontal="center"/>
      <protection/>
    </xf>
    <xf numFmtId="15" fontId="2" fillId="45" borderId="31" xfId="20" applyNumberFormat="1" applyFill="1" applyBorder="1" applyAlignment="1" applyProtection="1">
      <alignment horizontal="center"/>
      <protection/>
    </xf>
    <xf numFmtId="0" fontId="62" fillId="37" borderId="2" xfId="0" applyFont="1" applyFill="1" applyBorder="1" applyAlignment="1" applyProtection="1">
      <alignment horizontal="center"/>
      <protection/>
    </xf>
    <xf numFmtId="0" fontId="62" fillId="37" borderId="3" xfId="0" applyFont="1" applyFill="1" applyBorder="1" applyAlignment="1" applyProtection="1">
      <alignment horizontal="center"/>
      <protection/>
    </xf>
    <xf numFmtId="0" fontId="62" fillId="37" borderId="4" xfId="0" applyFont="1" applyFill="1" applyBorder="1" applyAlignment="1" applyProtection="1">
      <alignment horizontal="center"/>
      <protection/>
    </xf>
    <xf numFmtId="0" fontId="59" fillId="11" borderId="0" xfId="0" applyFont="1" applyFill="1" applyBorder="1" applyAlignment="1" applyProtection="1">
      <alignment/>
      <protection/>
    </xf>
    <xf numFmtId="0" fontId="59" fillId="45" borderId="22" xfId="0" applyFont="1" applyFill="1" applyBorder="1" applyAlignment="1" applyProtection="1">
      <alignment/>
      <protection/>
    </xf>
    <xf numFmtId="0" fontId="62" fillId="46" borderId="23" xfId="0" applyFont="1" applyFill="1" applyBorder="1" applyAlignment="1" applyProtection="1">
      <alignment horizontal="center"/>
      <protection/>
    </xf>
    <xf numFmtId="0" fontId="62" fillId="46" borderId="27" xfId="0" applyFont="1" applyFill="1" applyBorder="1" applyAlignment="1" applyProtection="1">
      <alignment horizontal="center"/>
      <protection/>
    </xf>
    <xf numFmtId="0" fontId="62" fillId="46" borderId="28" xfId="0" applyFont="1" applyFill="1" applyBorder="1" applyAlignment="1" applyProtection="1">
      <alignment horizontal="center"/>
      <protection/>
    </xf>
    <xf numFmtId="0" fontId="0" fillId="45" borderId="0" xfId="0" applyFill="1" applyBorder="1" applyProtection="1">
      <protection/>
    </xf>
    <xf numFmtId="0" fontId="0" fillId="45" borderId="7" xfId="0" applyFill="1" applyBorder="1" applyProtection="1">
      <protection/>
    </xf>
    <xf numFmtId="0" fontId="85" fillId="18" borderId="16" xfId="0" applyFont="1" applyFill="1" applyBorder="1" applyAlignment="1" applyProtection="1">
      <alignment horizontal="center" vertical="center"/>
      <protection/>
    </xf>
    <xf numFmtId="0" fontId="85" fillId="18" borderId="9" xfId="0" applyFont="1" applyFill="1" applyBorder="1" applyAlignment="1" applyProtection="1">
      <alignment horizontal="center" vertical="center"/>
      <protection/>
    </xf>
    <xf numFmtId="0" fontId="85" fillId="18" borderId="17" xfId="0" applyFont="1" applyFill="1" applyBorder="1" applyAlignment="1" applyProtection="1">
      <alignment horizontal="center" vertical="center"/>
      <protection/>
    </xf>
    <xf numFmtId="0" fontId="0" fillId="45" borderId="22" xfId="0" applyFill="1" applyBorder="1" applyProtection="1">
      <protection/>
    </xf>
    <xf numFmtId="0" fontId="85" fillId="18" borderId="2" xfId="0" applyFont="1" applyFill="1" applyBorder="1" applyAlignment="1" applyProtection="1">
      <alignment horizontal="center" vertical="center"/>
      <protection/>
    </xf>
    <xf numFmtId="0" fontId="85" fillId="18" borderId="3" xfId="0" applyFont="1" applyFill="1" applyBorder="1" applyAlignment="1" applyProtection="1">
      <alignment horizontal="center" vertical="center"/>
      <protection/>
    </xf>
    <xf numFmtId="0" fontId="85" fillId="18" borderId="4" xfId="0" applyFont="1" applyFill="1" applyBorder="1" applyAlignment="1" applyProtection="1">
      <alignment horizontal="center" vertical="center"/>
      <protection/>
    </xf>
    <xf numFmtId="0" fontId="7" fillId="17" borderId="16" xfId="0" applyFont="1" applyFill="1" applyBorder="1" applyAlignment="1" applyProtection="1">
      <alignment horizontal="left" vertical="center"/>
      <protection/>
    </xf>
    <xf numFmtId="0" fontId="7" fillId="17" borderId="9" xfId="0" applyFont="1" applyFill="1" applyBorder="1" applyAlignment="1" applyProtection="1">
      <alignment horizontal="left" vertical="center"/>
      <protection/>
    </xf>
    <xf numFmtId="0" fontId="5" fillId="19" borderId="9" xfId="0" applyFont="1" applyFill="1" applyBorder="1" applyAlignment="1" applyProtection="1">
      <alignment horizontal="center" vertical="center"/>
      <protection/>
    </xf>
    <xf numFmtId="0" fontId="5" fillId="19" borderId="17" xfId="0" applyFont="1" applyFill="1" applyBorder="1" applyAlignment="1" applyProtection="1">
      <alignment horizontal="center" vertical="center"/>
      <protection/>
    </xf>
    <xf numFmtId="0" fontId="0" fillId="34" borderId="22" xfId="0" applyFill="1" applyBorder="1" applyAlignment="1" applyProtection="1">
      <alignment/>
      <protection/>
    </xf>
    <xf numFmtId="0" fontId="0" fillId="34" borderId="0" xfId="0" applyFill="1" applyBorder="1" applyAlignment="1" applyProtection="1">
      <alignment/>
      <protection/>
    </xf>
    <xf numFmtId="0" fontId="0" fillId="34" borderId="7" xfId="0" applyFill="1" applyBorder="1" applyAlignment="1" applyProtection="1">
      <alignment/>
      <protection/>
    </xf>
    <xf numFmtId="0" fontId="7" fillId="17" borderId="14" xfId="0" applyFont="1" applyFill="1" applyBorder="1" applyAlignment="1" applyProtection="1">
      <alignment horizontal="left" vertical="center"/>
      <protection/>
    </xf>
    <xf numFmtId="0" fontId="7" fillId="17" borderId="1" xfId="0" applyFont="1" applyFill="1" applyBorder="1" applyAlignment="1" applyProtection="1">
      <alignment horizontal="left" vertical="center"/>
      <protection/>
    </xf>
    <xf numFmtId="0" fontId="5" fillId="19" borderId="1" xfId="0" applyFont="1" applyFill="1" applyBorder="1" applyAlignment="1" applyProtection="1">
      <alignment horizontal="center" vertical="center"/>
      <protection/>
    </xf>
    <xf numFmtId="0" fontId="5" fillId="19" borderId="10" xfId="0" applyFont="1" applyFill="1" applyBorder="1" applyAlignment="1" applyProtection="1">
      <alignment horizontal="center" vertical="center"/>
      <protection/>
    </xf>
    <xf numFmtId="9" fontId="38" fillId="0" borderId="3" xfId="0" applyNumberFormat="1" applyFont="1" applyFill="1" applyBorder="1" applyAlignment="1" applyProtection="1">
      <alignment horizontal="center" vertical="center"/>
      <protection/>
    </xf>
    <xf numFmtId="9" fontId="38" fillId="0" borderId="4" xfId="0" applyNumberFormat="1" applyFont="1" applyFill="1" applyBorder="1" applyAlignment="1" applyProtection="1">
      <alignment horizontal="center" vertical="center"/>
      <protection/>
    </xf>
    <xf numFmtId="0" fontId="4" fillId="17" borderId="0" xfId="0" applyFont="1" applyFill="1" applyBorder="1" applyAlignment="1" applyProtection="1">
      <alignment vertical="center"/>
      <protection/>
    </xf>
    <xf numFmtId="0" fontId="23" fillId="32" borderId="21" xfId="0" applyFont="1" applyFill="1" applyBorder="1" applyAlignment="1" applyProtection="1">
      <alignment horizontal="center" vertical="center"/>
      <protection/>
    </xf>
    <xf numFmtId="0" fontId="0" fillId="34" borderId="22" xfId="0" applyFill="1" applyBorder="1" applyProtection="1">
      <protection/>
    </xf>
    <xf numFmtId="0" fontId="71" fillId="15" borderId="14" xfId="0" applyFont="1" applyFill="1" applyBorder="1" applyAlignment="1" applyProtection="1">
      <alignment horizontal="center" vertical="center" wrapText="1"/>
      <protection/>
    </xf>
    <xf numFmtId="0" fontId="71" fillId="15" borderId="1" xfId="0" applyFont="1" applyFill="1" applyBorder="1" applyAlignment="1" applyProtection="1">
      <alignment horizontal="center" vertical="center" wrapText="1"/>
      <protection/>
    </xf>
    <xf numFmtId="0" fontId="71" fillId="15" borderId="10" xfId="0" applyFont="1" applyFill="1" applyBorder="1" applyAlignment="1" applyProtection="1">
      <alignment horizontal="center" vertical="center" wrapText="1"/>
      <protection/>
    </xf>
    <xf numFmtId="0" fontId="7" fillId="2" borderId="34" xfId="0" applyFont="1" applyFill="1" applyBorder="1" applyAlignment="1" applyProtection="1">
      <alignment horizontal="left" vertical="center"/>
      <protection/>
    </xf>
    <xf numFmtId="0" fontId="7" fillId="2" borderId="30" xfId="0" applyFont="1" applyFill="1" applyBorder="1" applyAlignment="1" applyProtection="1">
      <alignment horizontal="left" vertical="center"/>
      <protection/>
    </xf>
    <xf numFmtId="0" fontId="7" fillId="2" borderId="68" xfId="0" applyFont="1" applyFill="1" applyBorder="1" applyAlignment="1" applyProtection="1">
      <alignment horizontal="left" vertical="center"/>
      <protection/>
    </xf>
    <xf numFmtId="0" fontId="5" fillId="2" borderId="62" xfId="0" applyFont="1" applyFill="1" applyBorder="1" applyAlignment="1" applyProtection="1">
      <alignment horizontal="center" vertical="center"/>
      <protection/>
    </xf>
    <xf numFmtId="0" fontId="5" fillId="2" borderId="31" xfId="0" applyFont="1" applyFill="1" applyBorder="1" applyAlignment="1" applyProtection="1">
      <alignment horizontal="center" vertical="center"/>
      <protection/>
    </xf>
    <xf numFmtId="0" fontId="7" fillId="2" borderId="52" xfId="0" applyFont="1" applyFill="1" applyBorder="1" applyAlignment="1" applyProtection="1">
      <alignment horizontal="left" vertical="center"/>
      <protection/>
    </xf>
    <xf numFmtId="0" fontId="7" fillId="2" borderId="37" xfId="0" applyFont="1" applyFill="1" applyBorder="1" applyAlignment="1" applyProtection="1">
      <alignment horizontal="left" vertical="center"/>
      <protection/>
    </xf>
    <xf numFmtId="0" fontId="7" fillId="2" borderId="47" xfId="0" applyFont="1" applyFill="1" applyBorder="1" applyAlignment="1" applyProtection="1">
      <alignment horizontal="left" vertical="center"/>
      <protection/>
    </xf>
    <xf numFmtId="0" fontId="5" fillId="2" borderId="32" xfId="0" applyFont="1" applyFill="1" applyBorder="1" applyAlignment="1" applyProtection="1">
      <alignment horizontal="center" vertical="center"/>
      <protection/>
    </xf>
    <xf numFmtId="0" fontId="5" fillId="2" borderId="53" xfId="0" applyFont="1" applyFill="1" applyBorder="1" applyAlignment="1" applyProtection="1">
      <alignment horizontal="center" vertical="center"/>
      <protection/>
    </xf>
    <xf numFmtId="0" fontId="0" fillId="45" borderId="7" xfId="0" applyFill="1" applyBorder="1" applyAlignment="1" applyProtection="1">
      <alignment horizontal="left" vertical="top"/>
      <protection/>
    </xf>
    <xf numFmtId="0" fontId="0" fillId="11" borderId="0" xfId="0" applyFill="1" applyBorder="1" applyAlignment="1" applyProtection="1">
      <alignment horizontal="left" vertical="top"/>
      <protection/>
    </xf>
    <xf numFmtId="9" fontId="39" fillId="0" borderId="29" xfId="0" applyNumberFormat="1" applyFont="1" applyFill="1" applyBorder="1" applyAlignment="1" applyProtection="1">
      <alignment horizontal="center" vertical="center"/>
      <protection/>
    </xf>
    <xf numFmtId="9" fontId="39" fillId="0" borderId="69" xfId="0" applyNumberFormat="1" applyFont="1" applyFill="1" applyBorder="1" applyAlignment="1" applyProtection="1">
      <alignment horizontal="center" vertical="center"/>
      <protection/>
    </xf>
    <xf numFmtId="0" fontId="0" fillId="45" borderId="7" xfId="0" applyFill="1" applyBorder="1" applyAlignment="1" applyProtection="1">
      <alignment vertical="top"/>
      <protection/>
    </xf>
    <xf numFmtId="0" fontId="0" fillId="11" borderId="0" xfId="0" applyFill="1" applyBorder="1" applyAlignment="1" applyProtection="1">
      <alignment vertical="top"/>
      <protection/>
    </xf>
    <xf numFmtId="0" fontId="0" fillId="45" borderId="0" xfId="0" applyFill="1" applyBorder="1" applyAlignment="1" applyProtection="1">
      <alignment/>
      <protection/>
    </xf>
    <xf numFmtId="0" fontId="7" fillId="35" borderId="16" xfId="0" applyFont="1" applyFill="1" applyBorder="1" applyAlignment="1" applyProtection="1">
      <alignment horizontal="left" vertical="center"/>
      <protection/>
    </xf>
    <xf numFmtId="0" fontId="7" fillId="35" borderId="9" xfId="0" applyFont="1" applyFill="1" applyBorder="1" applyAlignment="1" applyProtection="1">
      <alignment horizontal="left" vertical="center"/>
      <protection/>
    </xf>
    <xf numFmtId="0" fontId="5" fillId="35" borderId="9" xfId="0" applyFont="1" applyFill="1" applyBorder="1" applyAlignment="1" applyProtection="1">
      <alignment horizontal="center" vertical="center"/>
      <protection/>
    </xf>
    <xf numFmtId="0" fontId="5" fillId="35" borderId="17" xfId="0" applyFont="1" applyFill="1" applyBorder="1" applyAlignment="1" applyProtection="1">
      <alignment horizontal="center" vertical="center"/>
      <protection/>
    </xf>
    <xf numFmtId="0" fontId="7" fillId="35" borderId="14" xfId="0" applyFont="1" applyFill="1" applyBorder="1" applyAlignment="1" applyProtection="1">
      <alignment horizontal="left" vertical="center"/>
      <protection/>
    </xf>
    <xf numFmtId="0" fontId="7" fillId="35" borderId="1" xfId="0" applyFont="1" applyFill="1" applyBorder="1" applyAlignment="1" applyProtection="1">
      <alignment horizontal="left" vertical="center"/>
      <protection/>
    </xf>
    <xf numFmtId="0" fontId="5" fillId="35" borderId="1"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0" fillId="45" borderId="7" xfId="0" applyFill="1" applyBorder="1" applyAlignment="1" applyProtection="1">
      <alignment/>
      <protection/>
    </xf>
    <xf numFmtId="9" fontId="40" fillId="0" borderId="3" xfId="0" applyNumberFormat="1" applyFont="1" applyFill="1" applyBorder="1" applyAlignment="1" applyProtection="1">
      <alignment horizontal="center" vertical="center"/>
      <protection/>
    </xf>
    <xf numFmtId="9" fontId="40" fillId="0" borderId="4" xfId="0" applyNumberFormat="1" applyFont="1" applyFill="1" applyBorder="1" applyAlignment="1" applyProtection="1">
      <alignment horizontal="center" vertical="center"/>
      <protection/>
    </xf>
    <xf numFmtId="0" fontId="0" fillId="45" borderId="23" xfId="0" applyFill="1" applyBorder="1" applyProtection="1">
      <protection/>
    </xf>
    <xf numFmtId="0" fontId="0" fillId="45" borderId="27" xfId="0" applyFill="1" applyBorder="1" applyProtection="1">
      <protection/>
    </xf>
    <xf numFmtId="0" fontId="0" fillId="45" borderId="28" xfId="0" applyFill="1" applyBorder="1" applyProtection="1">
      <protection/>
    </xf>
    <xf numFmtId="0" fontId="0" fillId="47" borderId="34" xfId="0" applyFill="1" applyBorder="1" applyProtection="1">
      <protection/>
    </xf>
    <xf numFmtId="0" fontId="0" fillId="47" borderId="30" xfId="0" applyFill="1" applyBorder="1" applyProtection="1">
      <protection/>
    </xf>
    <xf numFmtId="0" fontId="0" fillId="47" borderId="31" xfId="0" applyFill="1" applyBorder="1" applyProtection="1">
      <protection/>
    </xf>
    <xf numFmtId="0" fontId="0" fillId="47" borderId="22" xfId="0" applyFill="1" applyBorder="1" applyProtection="1">
      <protection/>
    </xf>
    <xf numFmtId="0" fontId="62" fillId="39" borderId="16" xfId="0" applyFont="1" applyFill="1" applyBorder="1" applyAlignment="1" applyProtection="1">
      <alignment horizontal="center"/>
      <protection/>
    </xf>
    <xf numFmtId="0" fontId="62" fillId="39" borderId="9" xfId="0" applyFont="1" applyFill="1" applyBorder="1" applyAlignment="1" applyProtection="1">
      <alignment horizontal="center"/>
      <protection/>
    </xf>
    <xf numFmtId="0" fontId="62" fillId="39" borderId="17" xfId="0" applyFont="1" applyFill="1" applyBorder="1" applyAlignment="1" applyProtection="1">
      <alignment horizontal="center"/>
      <protection/>
    </xf>
    <xf numFmtId="0" fontId="0" fillId="47" borderId="0" xfId="0" applyFill="1" applyBorder="1" applyProtection="1">
      <protection/>
    </xf>
    <xf numFmtId="0" fontId="97" fillId="48" borderId="16" xfId="0" applyFont="1" applyFill="1" applyBorder="1" applyAlignment="1" applyProtection="1">
      <alignment horizontal="center" vertical="center" wrapText="1"/>
      <protection/>
    </xf>
    <xf numFmtId="0" fontId="97" fillId="48" borderId="9" xfId="0" applyFont="1" applyFill="1" applyBorder="1" applyAlignment="1" applyProtection="1">
      <alignment horizontal="center" vertical="center" wrapText="1"/>
      <protection/>
    </xf>
    <xf numFmtId="0" fontId="97" fillId="48" borderId="17" xfId="0" applyFont="1" applyFill="1" applyBorder="1" applyAlignment="1" applyProtection="1">
      <alignment horizontal="center" vertical="center" wrapText="1"/>
      <protection/>
    </xf>
    <xf numFmtId="0" fontId="0" fillId="47" borderId="7" xfId="0" applyFill="1" applyBorder="1" applyProtection="1">
      <protection/>
    </xf>
    <xf numFmtId="0" fontId="62" fillId="39" borderId="2" xfId="0" applyFont="1" applyFill="1" applyBorder="1" applyAlignment="1" applyProtection="1">
      <alignment horizontal="center"/>
      <protection/>
    </xf>
    <xf numFmtId="0" fontId="62" fillId="39" borderId="3" xfId="0" applyFont="1" applyFill="1" applyBorder="1" applyAlignment="1" applyProtection="1">
      <alignment horizontal="center"/>
      <protection/>
    </xf>
    <xf numFmtId="0" fontId="62" fillId="39" borderId="4" xfId="0" applyFont="1" applyFill="1" applyBorder="1" applyAlignment="1" applyProtection="1">
      <alignment horizontal="center"/>
      <protection/>
    </xf>
    <xf numFmtId="0" fontId="97" fillId="48" borderId="14" xfId="0" applyFont="1" applyFill="1" applyBorder="1" applyAlignment="1" applyProtection="1">
      <alignment horizontal="center" vertical="center" wrapText="1"/>
      <protection/>
    </xf>
    <xf numFmtId="0" fontId="97" fillId="48" borderId="1" xfId="0" applyFont="1" applyFill="1" applyBorder="1" applyAlignment="1" applyProtection="1">
      <alignment horizontal="center" vertical="center" wrapText="1"/>
      <protection/>
    </xf>
    <xf numFmtId="0" fontId="97" fillId="48" borderId="10" xfId="0" applyFont="1" applyFill="1" applyBorder="1" applyAlignment="1" applyProtection="1">
      <alignment horizontal="center" vertical="center" wrapText="1"/>
      <protection/>
    </xf>
    <xf numFmtId="9" fontId="37" fillId="34" borderId="14" xfId="0" applyNumberFormat="1" applyFont="1" applyFill="1" applyBorder="1" applyAlignment="1" applyProtection="1">
      <alignment horizontal="center"/>
      <protection/>
    </xf>
    <xf numFmtId="9" fontId="37" fillId="34" borderId="1" xfId="0" applyNumberFormat="1" applyFont="1" applyFill="1" applyBorder="1" applyAlignment="1" applyProtection="1">
      <alignment horizontal="center"/>
      <protection/>
    </xf>
    <xf numFmtId="9" fontId="37" fillId="34" borderId="10" xfId="0" applyNumberFormat="1" applyFont="1" applyFill="1" applyBorder="1" applyAlignment="1" applyProtection="1">
      <alignment horizontal="center"/>
      <protection/>
    </xf>
    <xf numFmtId="9" fontId="37" fillId="34" borderId="2" xfId="0" applyNumberFormat="1" applyFont="1" applyFill="1" applyBorder="1" applyAlignment="1" applyProtection="1">
      <alignment horizontal="center"/>
      <protection/>
    </xf>
    <xf numFmtId="9" fontId="37" fillId="34" borderId="3" xfId="0" applyNumberFormat="1" applyFont="1" applyFill="1" applyBorder="1" applyAlignment="1" applyProtection="1">
      <alignment horizontal="center"/>
      <protection/>
    </xf>
    <xf numFmtId="9" fontId="37" fillId="34" borderId="4" xfId="0" applyNumberFormat="1" applyFont="1" applyFill="1" applyBorder="1" applyAlignment="1" applyProtection="1">
      <alignment horizontal="center"/>
      <protection/>
    </xf>
    <xf numFmtId="0" fontId="0" fillId="11" borderId="22" xfId="0" applyFill="1" applyBorder="1" applyAlignment="1" applyProtection="1">
      <alignment horizontal="center"/>
      <protection/>
    </xf>
    <xf numFmtId="0" fontId="0" fillId="11" borderId="7" xfId="0" applyFill="1" applyBorder="1" applyAlignment="1" applyProtection="1">
      <alignment horizontal="center"/>
      <protection/>
    </xf>
    <xf numFmtId="0" fontId="0" fillId="0" borderId="0" xfId="0" applyFill="1" applyBorder="1" applyProtection="1">
      <protection/>
    </xf>
    <xf numFmtId="0" fontId="0" fillId="34" borderId="0" xfId="0" applyFill="1" applyBorder="1" applyAlignment="1" applyProtection="1">
      <alignment vertical="top" wrapText="1"/>
      <protection/>
    </xf>
    <xf numFmtId="0" fontId="0" fillId="34" borderId="22" xfId="0" applyFill="1" applyBorder="1" applyAlignment="1" applyProtection="1">
      <alignment vertical="top" wrapText="1"/>
      <protection/>
    </xf>
    <xf numFmtId="0" fontId="3" fillId="40" borderId="19" xfId="0" applyFont="1" applyFill="1" applyBorder="1" applyAlignment="1" applyProtection="1">
      <alignment horizontal="center" vertical="center" wrapText="1"/>
      <protection/>
    </xf>
    <xf numFmtId="0" fontId="3" fillId="40" borderId="36" xfId="0" applyFont="1" applyFill="1" applyBorder="1" applyAlignment="1" applyProtection="1">
      <alignment horizontal="center" vertical="center"/>
      <protection/>
    </xf>
    <xf numFmtId="0" fontId="84" fillId="17" borderId="26" xfId="0" applyFont="1" applyFill="1" applyBorder="1" applyAlignment="1" applyProtection="1">
      <alignment horizontal="left" vertical="center"/>
      <protection/>
    </xf>
    <xf numFmtId="0" fontId="84" fillId="17" borderId="56" xfId="0" applyFont="1" applyFill="1" applyBorder="1" applyAlignment="1" applyProtection="1">
      <alignment horizontal="left" vertical="center"/>
      <protection/>
    </xf>
    <xf numFmtId="0" fontId="84" fillId="17" borderId="12" xfId="0" applyFont="1" applyFill="1" applyBorder="1" applyAlignment="1" applyProtection="1">
      <alignment horizontal="left" vertical="center"/>
      <protection/>
    </xf>
    <xf numFmtId="0" fontId="23" fillId="32" borderId="26" xfId="0" applyFont="1" applyFill="1" applyBorder="1" applyAlignment="1" applyProtection="1">
      <alignment horizontal="center" vertical="center"/>
      <protection/>
    </xf>
    <xf numFmtId="0" fontId="46" fillId="32" borderId="10" xfId="0" applyFont="1" applyFill="1" applyBorder="1" applyAlignment="1" applyProtection="1">
      <alignment horizontal="center" vertical="center"/>
      <protection/>
    </xf>
    <xf numFmtId="0" fontId="84" fillId="2" borderId="26" xfId="0" applyFont="1" applyFill="1" applyBorder="1" applyAlignment="1" applyProtection="1">
      <alignment horizontal="left" vertical="center"/>
      <protection/>
    </xf>
    <xf numFmtId="0" fontId="84" fillId="2" borderId="56" xfId="0" applyFont="1" applyFill="1" applyBorder="1" applyAlignment="1" applyProtection="1">
      <alignment horizontal="left" vertical="center"/>
      <protection/>
    </xf>
    <xf numFmtId="0" fontId="84" fillId="2" borderId="12" xfId="0" applyFont="1" applyFill="1" applyBorder="1" applyAlignment="1" applyProtection="1">
      <alignment horizontal="left" vertical="center"/>
      <protection/>
    </xf>
    <xf numFmtId="0" fontId="23" fillId="32" borderId="1" xfId="0" applyFont="1" applyFill="1" applyBorder="1" applyAlignment="1" applyProtection="1">
      <alignment horizontal="center" vertical="center"/>
      <protection/>
    </xf>
    <xf numFmtId="0" fontId="84" fillId="35" borderId="26" xfId="0" applyFont="1" applyFill="1" applyBorder="1" applyAlignment="1" applyProtection="1">
      <alignment horizontal="left" vertical="center"/>
      <protection/>
    </xf>
    <xf numFmtId="0" fontId="84" fillId="35" borderId="56" xfId="0" applyFont="1" applyFill="1" applyBorder="1" applyAlignment="1" applyProtection="1">
      <alignment horizontal="left" vertical="center"/>
      <protection/>
    </xf>
    <xf numFmtId="0" fontId="84" fillId="35" borderId="12" xfId="0" applyFont="1" applyFill="1" applyBorder="1" applyAlignment="1" applyProtection="1">
      <alignment horizontal="left" vertical="center"/>
      <protection/>
    </xf>
    <xf numFmtId="0" fontId="84" fillId="39" borderId="26" xfId="0" applyFont="1" applyFill="1" applyBorder="1" applyAlignment="1" applyProtection="1">
      <alignment horizontal="left" vertical="center"/>
      <protection/>
    </xf>
    <xf numFmtId="0" fontId="84" fillId="39" borderId="56" xfId="0" applyFont="1" applyFill="1" applyBorder="1" applyAlignment="1" applyProtection="1">
      <alignment horizontal="left" vertical="center"/>
      <protection/>
    </xf>
    <xf numFmtId="0" fontId="84" fillId="39" borderId="12" xfId="0" applyFont="1" applyFill="1" applyBorder="1" applyAlignment="1" applyProtection="1">
      <alignment horizontal="left" vertical="center"/>
      <protection/>
    </xf>
    <xf numFmtId="0" fontId="71" fillId="15" borderId="2" xfId="0" applyFont="1" applyFill="1" applyBorder="1" applyAlignment="1" applyProtection="1">
      <alignment horizontal="center" vertical="center" wrapText="1"/>
      <protection/>
    </xf>
    <xf numFmtId="0" fontId="71" fillId="15" borderId="3" xfId="0" applyFont="1" applyFill="1" applyBorder="1" applyAlignment="1" applyProtection="1">
      <alignment horizontal="center" vertical="center" wrapText="1"/>
      <protection/>
    </xf>
    <xf numFmtId="0" fontId="71" fillId="15" borderId="4" xfId="0" applyFont="1" applyFill="1" applyBorder="1" applyAlignment="1" applyProtection="1">
      <alignment horizontal="center" vertical="center" wrapText="1"/>
      <protection/>
    </xf>
    <xf numFmtId="0" fontId="0" fillId="47" borderId="23" xfId="0" applyFill="1" applyBorder="1" applyProtection="1">
      <protection/>
    </xf>
    <xf numFmtId="0" fontId="0" fillId="47" borderId="27" xfId="0" applyFill="1" applyBorder="1" applyProtection="1">
      <protection/>
    </xf>
    <xf numFmtId="0" fontId="0" fillId="47" borderId="28" xfId="0" applyFill="1" applyBorder="1" applyProtection="1">
      <protection/>
    </xf>
    <xf numFmtId="0" fontId="0" fillId="11" borderId="22" xfId="0" applyFont="1" applyFill="1" applyBorder="1" applyProtection="1">
      <protection/>
    </xf>
    <xf numFmtId="0" fontId="0" fillId="11" borderId="23" xfId="0" applyFill="1" applyBorder="1" applyProtection="1">
      <protection/>
    </xf>
    <xf numFmtId="0" fontId="71" fillId="34" borderId="39" xfId="0" applyFont="1" applyFill="1" applyBorder="1" applyAlignment="1" applyProtection="1">
      <alignment horizontal="center"/>
      <protection/>
    </xf>
    <xf numFmtId="0" fontId="71" fillId="34" borderId="51" xfId="0" applyFont="1" applyFill="1" applyBorder="1" applyAlignment="1" applyProtection="1">
      <alignment horizontal="center"/>
      <protection/>
    </xf>
    <xf numFmtId="0" fontId="71" fillId="34" borderId="40" xfId="0" applyFont="1" applyFill="1" applyBorder="1" applyAlignment="1" applyProtection="1">
      <alignment horizontal="center"/>
      <protection/>
    </xf>
    <xf numFmtId="0" fontId="78" fillId="11" borderId="27" xfId="0" applyFont="1" applyFill="1" applyBorder="1" applyAlignment="1" applyProtection="1">
      <alignment horizontal="right"/>
      <protection/>
    </xf>
    <xf numFmtId="14" fontId="71" fillId="11" borderId="28" xfId="0" applyNumberFormat="1" applyFont="1" applyFill="1" applyBorder="1" applyProtection="1">
      <protection/>
    </xf>
    <xf numFmtId="0" fontId="100" fillId="11" borderId="22" xfId="20" applyFont="1" applyFill="1" applyBorder="1" applyAlignment="1" applyProtection="1">
      <alignment horizontal="center"/>
      <protection locked="0"/>
    </xf>
    <xf numFmtId="0" fontId="100" fillId="11" borderId="7" xfId="20" applyFont="1" applyFill="1" applyBorder="1" applyAlignment="1" applyProtection="1">
      <alignment horizontal="center"/>
      <protection locked="0"/>
    </xf>
  </cellXfs>
  <cellStyles count="7">
    <cellStyle name="Normal" xfId="0"/>
    <cellStyle name="Percent" xfId="15"/>
    <cellStyle name="Currency" xfId="16"/>
    <cellStyle name="Currency [0]" xfId="17"/>
    <cellStyle name="Comma" xfId="18"/>
    <cellStyle name="Comma [0]" xfId="19"/>
    <cellStyle name="Lien hypertexte" xfId="20"/>
  </cellStyles>
  <dxfs count="420">
    <dxf>
      <font>
        <b/>
        <i val="0"/>
        <color rgb="FFFF0000"/>
      </font>
      <fill>
        <patternFill>
          <bgColor theme="1"/>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rgb="FFFF0000"/>
      </font>
      <fill>
        <patternFill>
          <bgColor theme="1"/>
        </patternFill>
      </fill>
      <border/>
    </dxf>
    <dxf>
      <font>
        <b/>
        <i val="0"/>
        <color theme="0"/>
      </font>
      <numFmt numFmtId="177" formatCode="General"/>
      <fill>
        <patternFill>
          <bgColor rgb="FF00B050"/>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ont>
        <b/>
        <i val="0"/>
        <color auto="1"/>
      </font>
      <fill>
        <patternFill>
          <bgColor rgb="FFFF99FF"/>
        </patternFill>
      </fill>
      <border/>
    </dxf>
    <dxf>
      <font>
        <b/>
        <i val="0"/>
        <color auto="1"/>
      </font>
      <fill>
        <patternFill>
          <bgColor rgb="FFFFC000"/>
        </patternFill>
      </fill>
      <border/>
    </dxf>
    <dxf>
      <font>
        <b/>
        <i val="0"/>
        <color auto="1"/>
      </font>
      <fill>
        <patternFill>
          <bgColor theme="9" tint="0.3999499976634979"/>
        </patternFill>
      </fill>
      <border/>
    </dxf>
    <dxf>
      <font>
        <b/>
        <i val="0"/>
        <color theme="0"/>
      </font>
      <fill>
        <patternFill>
          <bgColor rgb="FF00B050"/>
        </patternFill>
      </fill>
      <border/>
    </dxf>
    <dxf>
      <font>
        <b/>
        <i val="0"/>
        <color theme="1"/>
      </font>
      <fill>
        <patternFill>
          <bgColor rgb="FF99FF99"/>
        </patternFill>
      </fill>
      <border/>
    </dxf>
    <dxf>
      <font>
        <b/>
        <i val="0"/>
        <color auto="1"/>
      </font>
      <fill>
        <patternFill>
          <bgColor rgb="FFEAEAEA"/>
        </patternFill>
      </fill>
      <border/>
    </dxf>
    <dxf>
      <font>
        <b/>
        <i val="0"/>
        <color auto="1"/>
      </font>
      <fill>
        <patternFill>
          <bgColor rgb="FFFFFF99"/>
        </patternFill>
      </fill>
      <border/>
    </dxf>
    <dxf>
      <fill>
        <patternFill patternType="none"/>
      </fill>
      <alignment horizontal="left" vertical="center" textRotation="0" wrapText="1" shrinkToFit="1" readingOrder="0"/>
      <border>
        <left style="thin"/>
        <right style="thin"/>
        <top style="thin"/>
        <bottom style="thin"/>
      </border>
    </dxf>
    <dxf>
      <fill>
        <patternFill patternType="none"/>
      </fill>
      <alignment horizontal="center" vertical="bottom" textRotation="0" wrapText="1" shrinkToFit="1" readingOrder="0"/>
      <border>
        <left/>
        <right style="thin"/>
        <top style="thin"/>
        <bottom style="thin"/>
      </border>
    </dxf>
    <dxf>
      <border>
        <top style="thin"/>
      </border>
    </dxf>
    <dxf>
      <border>
        <left style="thin"/>
        <top style="thin"/>
        <bottom style="thin"/>
      </border>
    </dxf>
    <dxf>
      <fill>
        <patternFill patternType="none"/>
      </fill>
    </dxf>
    <dxf>
      <border>
        <bottom style="thin"/>
      </border>
    </dxf>
    <dxf>
      <font>
        <b/>
        <i val="0"/>
        <u val="none"/>
        <strike val="0"/>
        <sz val="14"/>
        <name val="Calibri"/>
        <color auto="1"/>
        <condense val="0"/>
        <extend val="0"/>
      </font>
      <fill>
        <patternFill patternType="none"/>
      </fill>
      <alignment horizontal="center" vertical="center" textRotation="0" wrapText="1" shrinkToFit="1" readingOrder="0"/>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1"/>
    <c:plotArea>
      <c:layout/>
      <c:areaChart>
        <c:grouping val="standard"/>
        <c:varyColors val="0"/>
        <c:ser>
          <c:idx val="0"/>
          <c:order val="0"/>
          <c:tx>
            <c:v>Indicateur ISO9001</c:v>
          </c:tx>
          <c:spPr>
            <a:solidFill>
              <a:srgbClr val="FFFF99"/>
            </a:solidFill>
            <a:ln>
              <a:noFill/>
            </a:ln>
            <a:effectLst>
              <a:innerShdw blurRad="114300">
                <a:schemeClr val="accent6">
                  <a:lumMod val="75000"/>
                </a:schemeClr>
              </a:innerShdw>
            </a:effectLst>
          </c:spPr>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1000" b="1" i="0" u="none" baseline="0">
                    <a:solidFill>
                      <a:srgbClr val="000000"/>
                    </a:solidFill>
                    <a:latin typeface="+mn-lt"/>
                    <a:ea typeface="Calibri"/>
                    <a:cs typeface="Calibri"/>
                  </a:defRPr>
                </a:pPr>
              </a:p>
            </c:txPr>
            <c:showLegendKey val="0"/>
            <c:showVal val="1"/>
            <c:showBubbleSize val="0"/>
            <c:showCatName val="0"/>
            <c:showSerName val="0"/>
            <c:showPercent val="0"/>
          </c:dLbls>
          <c:cat>
            <c:strRef>
              <c:f>ISO9001!$T$36:$T$40</c:f>
              <c:strCache/>
            </c:strRef>
          </c:cat>
          <c:val>
            <c:numRef>
              <c:f>ISO9001!$V$36:$V$40</c:f>
              <c:numCache/>
            </c:numRef>
          </c:val>
        </c:ser>
        <c:axId val="142782"/>
        <c:axId val="1285039"/>
      </c:areaChart>
      <c:catAx>
        <c:axId val="142782"/>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1400" b="1" i="0" u="none" baseline="0">
                <a:solidFill>
                  <a:srgbClr val="C00000"/>
                </a:solidFill>
                <a:latin typeface="+mn-lt"/>
                <a:ea typeface="+mn-cs"/>
                <a:cs typeface="+mn-cs"/>
              </a:defRPr>
            </a:pPr>
          </a:p>
        </c:txPr>
        <c:crossAx val="1285039"/>
        <c:crosses val="autoZero"/>
        <c:auto val="1"/>
        <c:lblOffset val="100"/>
        <c:noMultiLvlLbl val="0"/>
      </c:catAx>
      <c:valAx>
        <c:axId val="1285039"/>
        <c:scaling>
          <c:orientation val="minMax"/>
          <c:max val="1"/>
        </c:scaling>
        <c:axPos val="l"/>
        <c:delete val="0"/>
        <c:numFmt formatCode="0%" sourceLinked="0"/>
        <c:majorTickMark val="out"/>
        <c:minorTickMark val="cross"/>
        <c:tickLblPos val="nextTo"/>
        <c:spPr>
          <a:noFill/>
          <a:ln>
            <a:solidFill>
              <a:schemeClr val="accent1"/>
            </a:solidFill>
          </a:ln>
        </c:spPr>
        <c:txPr>
          <a:bodyPr/>
          <a:lstStyle/>
          <a:p>
            <a:pPr>
              <a:defRPr lang="en-US" cap="none" sz="1000" b="0" i="0" u="none" baseline="0">
                <a:solidFill>
                  <a:schemeClr val="tx1">
                    <a:lumMod val="65000"/>
                    <a:lumOff val="35000"/>
                  </a:schemeClr>
                </a:solidFill>
                <a:latin typeface="+mn-lt"/>
                <a:ea typeface="+mn-cs"/>
                <a:cs typeface="+mn-cs"/>
              </a:defRPr>
            </a:pPr>
          </a:p>
        </c:txPr>
        <c:crossAx val="142782"/>
        <c:crosses val="autoZero"/>
        <c:crossBetween val="midCat"/>
        <c:dispUnits/>
        <c:majorUnit val="0.25"/>
      </c:valAx>
      <c:spPr>
        <a:noFill/>
        <a:ln>
          <a:noFill/>
        </a:ln>
      </c:spPr>
    </c:plotArea>
    <c:plotVisOnly val="1"/>
    <c:dispBlanksAs val="gap"/>
    <c:showDLblsOverMax val="0"/>
  </c:chart>
  <c:spPr>
    <a:solidFill>
      <a:schemeClr val="bg1"/>
    </a:solidFill>
    <a:ln w="9525" cap="flat" cmpd="sng">
      <a:solidFill>
        <a:srgbClr val="000000"/>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all" sz="1500" b="1" i="0" u="none" baseline="0">
                <a:solidFill>
                  <a:schemeClr val="bg1"/>
                </a:solidFill>
                <a:latin typeface="+mn-lt"/>
                <a:ea typeface="Calibri"/>
                <a:cs typeface="Calibri"/>
              </a:rPr>
              <a:t>performances du </a:t>
            </a:r>
            <a:r>
              <a:rPr lang="en-US" cap="all" sz="1500" b="1" i="0" u="none" baseline="0">
                <a:solidFill>
                  <a:schemeClr val="bg1"/>
                </a:solidFill>
                <a:latin typeface="+mn-lt"/>
                <a:ea typeface="Calibri"/>
                <a:cs typeface="Calibri"/>
              </a:rPr>
              <a:t> niveau 1</a:t>
            </a:r>
          </a:p>
        </c:rich>
      </c:tx>
      <c:layout/>
      <c:overlay val="0"/>
      <c:spPr>
        <a:noFill/>
        <a:ln>
          <a:noFill/>
        </a:ln>
      </c:spPr>
    </c:title>
    <c:plotArea>
      <c:layout/>
      <c:barChart>
        <c:barDir val="col"/>
        <c:grouping val="clustered"/>
        <c:varyColors val="0"/>
        <c:ser>
          <c:idx val="0"/>
          <c:order val="0"/>
          <c:tx>
            <c:strRef>
              <c:f>'N1'!$G$5:$I$5</c:f>
              <c:strCache>
                <c:ptCount val="1"/>
                <c:pt idx="0">
                  <c:v>Choix et Statistiques</c:v>
                </c:pt>
              </c:strCache>
            </c:strRef>
          </c:tx>
          <c:spPr>
            <a:pattFill prst="ltUpDiag">
              <a:fgClr>
                <a:schemeClr val="accent1"/>
              </a:fgClr>
              <a:bgClr>
                <a:schemeClr val="bg1"/>
              </a:bgClr>
            </a:pattFill>
            <a:ln>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solidFill>
                <a:schemeClr val="accent1">
                  <a:alpha val="70000"/>
                </a:schemeClr>
              </a:solid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dLblPos val="inEnd"/>
            <c:showLegendKey val="0"/>
            <c:showVal val="1"/>
            <c:showBubbleSize val="0"/>
            <c:showCatName val="0"/>
            <c:showSerName val="0"/>
            <c:showPercent val="0"/>
          </c:dLbls>
          <c:trendline>
            <c:spPr>
              <a:ln w="25400">
                <a:solidFill>
                  <a:srgbClr val="FF99CC"/>
                </a:solidFill>
              </a:ln>
            </c:spPr>
            <c:trendlineType val="poly"/>
            <c:order val="5"/>
            <c:dispEq val="0"/>
            <c:dispRSqr val="0"/>
          </c:trendline>
          <c:cat>
            <c:strRef>
              <c:f>'N1'!$G$7:$G$13</c:f>
              <c:strCache/>
            </c:strRef>
          </c:cat>
          <c:val>
            <c:numRef>
              <c:f>'N1'!$I$7:$I$13</c:f>
              <c:numCache/>
            </c:numRef>
          </c:val>
        </c:ser>
        <c:overlap val="-20"/>
        <c:gapWidth val="269"/>
        <c:axId val="11565352"/>
        <c:axId val="36979305"/>
      </c:barChart>
      <c:catAx>
        <c:axId val="11565352"/>
        <c:scaling>
          <c:orientation val="minMax"/>
        </c:scaling>
        <c:axPos val="b"/>
        <c:majorGridlines>
          <c:spPr>
            <a:ln w="9525" cap="flat" cmpd="sng">
              <a:solidFill>
                <a:schemeClr val="bg1">
                  <a:alpha val="25000"/>
                </a:schemeClr>
              </a:solidFill>
              <a:round/>
            </a:ln>
          </c:spPr>
        </c:majorGridlines>
        <c:delete val="0"/>
        <c:numFmt formatCode="General" sourceLinked="1"/>
        <c:majorTickMark val="none"/>
        <c:minorTickMark val="none"/>
        <c:tickLblPos val="nextTo"/>
        <c:spPr>
          <a:noFill/>
          <a:ln w="3175" cap="flat" cmpd="sng">
            <a:solidFill>
              <a:schemeClr val="accent1">
                <a:lumMod val="60000"/>
                <a:lumOff val="40000"/>
              </a:schemeClr>
            </a:solidFill>
            <a:round/>
          </a:ln>
        </c:spPr>
        <c:txPr>
          <a:bodyPr/>
          <a:lstStyle/>
          <a:p>
            <a:pPr>
              <a:defRPr lang="en-US" cap="all" sz="800" b="1" i="0" u="none" baseline="0">
                <a:solidFill>
                  <a:schemeClr val="bg1"/>
                </a:solidFill>
                <a:latin typeface="+mn-lt"/>
                <a:ea typeface="+mn-cs"/>
                <a:cs typeface="+mn-cs"/>
              </a:defRPr>
            </a:pPr>
          </a:p>
        </c:txPr>
        <c:crossAx val="36979305"/>
        <c:crosses val="autoZero"/>
        <c:auto val="1"/>
        <c:lblOffset val="100"/>
        <c:noMultiLvlLbl val="0"/>
      </c:catAx>
      <c:valAx>
        <c:axId val="36979305"/>
        <c:scaling>
          <c:orientation val="minMax"/>
          <c:max val="1"/>
          <c:min val="0"/>
        </c:scaling>
        <c:axPos val="l"/>
        <c:delete val="0"/>
        <c:numFmt formatCode="0%" sourceLinked="0"/>
        <c:majorTickMark val="none"/>
        <c:minorTickMark val="none"/>
        <c:tickLblPos val="nextTo"/>
        <c:spPr>
          <a:noFill/>
          <a:ln>
            <a:noFill/>
          </a:ln>
        </c:spPr>
        <c:txPr>
          <a:bodyPr/>
          <a:lstStyle/>
          <a:p>
            <a:pPr>
              <a:defRPr lang="en-US" cap="none" sz="900" b="0" i="0" u="none" baseline="0">
                <a:solidFill>
                  <a:schemeClr val="bg1"/>
                </a:solidFill>
                <a:latin typeface="+mn-lt"/>
                <a:ea typeface="+mn-cs"/>
                <a:cs typeface="+mn-cs"/>
              </a:defRPr>
            </a:pPr>
          </a:p>
        </c:txPr>
        <c:crossAx val="11565352"/>
        <c:crosses val="autoZero"/>
        <c:crossBetween val="between"/>
        <c:dispUnits/>
        <c:majorUnit val="0.2"/>
        <c:minorUnit val="0.1"/>
      </c:valAx>
      <c:spPr>
        <a:noFill/>
        <a:ln>
          <a:noFill/>
        </a:ln>
      </c:spPr>
    </c:plotArea>
    <c:plotVisOnly val="1"/>
    <c:dispBlanksAs val="gap"/>
    <c:showDLblsOverMax val="0"/>
  </c:chart>
  <c:spPr>
    <a:solidFill>
      <a:schemeClr val="accent1"/>
    </a:solidFill>
    <a:ln w="9525" cap="flat" cmpd="sng">
      <a:solidFill>
        <a:schemeClr val="accent1"/>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solidFill>
                  <a:schemeClr val="bg1"/>
                </a:solidFill>
                <a:latin typeface="Calibri"/>
                <a:ea typeface="Calibri"/>
                <a:cs typeface="Calibri"/>
              </a:rPr>
              <a:t>PERFORMANCES DU NIVEAU 2</a:t>
            </a:r>
          </a:p>
        </c:rich>
      </c:tx>
      <c:layout/>
      <c:overlay val="0"/>
      <c:spPr>
        <a:noFill/>
        <a:ln>
          <a:noFill/>
        </a:ln>
      </c:spPr>
    </c:title>
    <c:plotArea>
      <c:layout/>
      <c:barChart>
        <c:barDir val="col"/>
        <c:grouping val="clustered"/>
        <c:varyColors val="0"/>
        <c:ser>
          <c:idx val="0"/>
          <c:order val="0"/>
          <c:tx>
            <c:strRef>
              <c:f>'N1'!$G$5:$I$5</c:f>
              <c:strCache>
                <c:ptCount val="1"/>
                <c:pt idx="0">
                  <c:v>Choix et Statistiques</c:v>
                </c:pt>
              </c:strCache>
            </c:strRef>
          </c:tx>
          <c:spPr>
            <a:pattFill prst="ltUpDiag">
              <a:fgClr>
                <a:schemeClr val="accent1"/>
              </a:fgClr>
              <a:bgClr>
                <a:schemeClr val="bg1"/>
              </a:bgClr>
            </a:pattFill>
            <a:ln>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solidFill>
                <a:srgbClr val="00B050">
                  <a:alpha val="72941"/>
                </a:srgbClr>
              </a:solid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dLblPos val="inEnd"/>
            <c:showLegendKey val="0"/>
            <c:showVal val="1"/>
            <c:showBubbleSize val="0"/>
            <c:showCatName val="0"/>
            <c:showSerName val="0"/>
            <c:showPercent val="0"/>
          </c:dLbls>
          <c:trendline>
            <c:spPr>
              <a:ln w="25400">
                <a:solidFill>
                  <a:srgbClr val="FF99CC"/>
                </a:solidFill>
              </a:ln>
            </c:spPr>
            <c:trendlineType val="poly"/>
            <c:order val="5"/>
            <c:dispEq val="0"/>
            <c:dispRSqr val="0"/>
          </c:trendline>
          <c:cat>
            <c:strRef>
              <c:f>'N2'!$G$7:$G$13</c:f>
              <c:strCache/>
            </c:strRef>
          </c:cat>
          <c:val>
            <c:numRef>
              <c:f>'N2'!$I$7:$I$13</c:f>
              <c:numCache/>
            </c:numRef>
          </c:val>
        </c:ser>
        <c:overlap val="-20"/>
        <c:gapWidth val="269"/>
        <c:axId val="64378290"/>
        <c:axId val="42533699"/>
      </c:barChart>
      <c:catAx>
        <c:axId val="64378290"/>
        <c:scaling>
          <c:orientation val="minMax"/>
        </c:scaling>
        <c:axPos val="b"/>
        <c:majorGridlines>
          <c:spPr>
            <a:ln w="9525" cap="flat" cmpd="sng">
              <a:solidFill>
                <a:schemeClr val="bg1">
                  <a:alpha val="25000"/>
                </a:schemeClr>
              </a:solidFill>
              <a:round/>
            </a:ln>
          </c:spPr>
        </c:majorGridlines>
        <c:delete val="0"/>
        <c:numFmt formatCode="General" sourceLinked="1"/>
        <c:majorTickMark val="none"/>
        <c:minorTickMark val="none"/>
        <c:tickLblPos val="nextTo"/>
        <c:spPr>
          <a:noFill/>
          <a:ln w="3175" cap="flat" cmpd="sng">
            <a:solidFill>
              <a:schemeClr val="accent1">
                <a:lumMod val="60000"/>
                <a:lumOff val="40000"/>
              </a:schemeClr>
            </a:solidFill>
            <a:round/>
          </a:ln>
        </c:spPr>
        <c:txPr>
          <a:bodyPr/>
          <a:lstStyle/>
          <a:p>
            <a:pPr>
              <a:defRPr lang="en-US" cap="all" sz="800" b="1" i="0" u="none" baseline="0">
                <a:solidFill>
                  <a:schemeClr val="bg1"/>
                </a:solidFill>
                <a:latin typeface="+mn-lt"/>
                <a:ea typeface="+mn-cs"/>
                <a:cs typeface="+mn-cs"/>
              </a:defRPr>
            </a:pPr>
          </a:p>
        </c:txPr>
        <c:crossAx val="42533699"/>
        <c:crosses val="autoZero"/>
        <c:auto val="1"/>
        <c:lblOffset val="100"/>
        <c:noMultiLvlLbl val="0"/>
      </c:catAx>
      <c:valAx>
        <c:axId val="42533699"/>
        <c:scaling>
          <c:orientation val="minMax"/>
          <c:max val="1"/>
          <c:min val="0"/>
        </c:scaling>
        <c:axPos val="l"/>
        <c:delete val="0"/>
        <c:numFmt formatCode="0%" sourceLinked="0"/>
        <c:majorTickMark val="none"/>
        <c:minorTickMark val="none"/>
        <c:tickLblPos val="nextTo"/>
        <c:spPr>
          <a:noFill/>
          <a:ln>
            <a:noFill/>
          </a:ln>
        </c:spPr>
        <c:txPr>
          <a:bodyPr/>
          <a:lstStyle/>
          <a:p>
            <a:pPr>
              <a:defRPr lang="en-US" cap="none" sz="900" b="0" i="0" u="none" baseline="0">
                <a:solidFill>
                  <a:schemeClr val="bg1"/>
                </a:solidFill>
                <a:latin typeface="+mn-lt"/>
                <a:ea typeface="+mn-cs"/>
                <a:cs typeface="+mn-cs"/>
              </a:defRPr>
            </a:pPr>
          </a:p>
        </c:txPr>
        <c:crossAx val="64378290"/>
        <c:crosses val="autoZero"/>
        <c:crossBetween val="between"/>
        <c:dispUnits/>
        <c:majorUnit val="0.2"/>
        <c:minorUnit val="0.1"/>
      </c:valAx>
      <c:spPr>
        <a:noFill/>
        <a:ln>
          <a:noFill/>
        </a:ln>
      </c:spPr>
    </c:plotArea>
    <c:plotVisOnly val="1"/>
    <c:dispBlanksAs val="gap"/>
    <c:showDLblsOverMax val="0"/>
  </c:chart>
  <c:spPr>
    <a:solidFill>
      <a:srgbClr val="00B050"/>
    </a:solidFill>
    <a:ln w="9525" cap="flat" cmpd="sng">
      <a:solidFill>
        <a:schemeClr val="accent1"/>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solidFill>
                  <a:schemeClr val="bg1"/>
                </a:solidFill>
                <a:latin typeface="Calibri"/>
                <a:ea typeface="Calibri"/>
                <a:cs typeface="Calibri"/>
              </a:rPr>
              <a:t>PERFORMANCES DU NIVEAU 3</a:t>
            </a:r>
          </a:p>
        </c:rich>
      </c:tx>
      <c:layout/>
      <c:overlay val="0"/>
      <c:spPr>
        <a:noFill/>
        <a:ln>
          <a:noFill/>
        </a:ln>
      </c:spPr>
    </c:title>
    <c:plotArea>
      <c:layout/>
      <c:barChart>
        <c:barDir val="col"/>
        <c:grouping val="clustered"/>
        <c:varyColors val="0"/>
        <c:ser>
          <c:idx val="0"/>
          <c:order val="0"/>
          <c:tx>
            <c:strRef>
              <c:f>'N1'!$G$5:$I$5</c:f>
              <c:strCache>
                <c:ptCount val="1"/>
                <c:pt idx="0">
                  <c:v>Choix et Statistiques</c:v>
                </c:pt>
              </c:strCache>
            </c:strRef>
          </c:tx>
          <c:spPr>
            <a:pattFill prst="ltUpDiag">
              <a:fgClr>
                <a:schemeClr val="accent1"/>
              </a:fgClr>
              <a:bgClr>
                <a:schemeClr val="bg1"/>
              </a:bgClr>
            </a:pattFill>
            <a:ln>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9933FF">
                  <a:alpha val="78824"/>
                </a:srgbClr>
              </a:solid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dLblPos val="inEnd"/>
            <c:showLegendKey val="0"/>
            <c:showVal val="1"/>
            <c:showBubbleSize val="0"/>
            <c:showCatName val="0"/>
            <c:showSerName val="0"/>
            <c:showPercent val="0"/>
          </c:dLbls>
          <c:trendline>
            <c:spPr>
              <a:ln w="25400">
                <a:solidFill>
                  <a:srgbClr val="FF99CC"/>
                </a:solidFill>
              </a:ln>
            </c:spPr>
            <c:trendlineType val="poly"/>
            <c:order val="5"/>
            <c:dispEq val="0"/>
            <c:dispRSqr val="0"/>
          </c:trendline>
          <c:cat>
            <c:strRef>
              <c:f>'N3'!$G$7:$G$13</c:f>
              <c:strCache/>
            </c:strRef>
          </c:cat>
          <c:val>
            <c:numRef>
              <c:f>'N3'!$I$7:$I$13</c:f>
              <c:numCache/>
            </c:numRef>
          </c:val>
        </c:ser>
        <c:overlap val="-20"/>
        <c:gapWidth val="269"/>
        <c:axId val="47258972"/>
        <c:axId val="22677565"/>
      </c:barChart>
      <c:catAx>
        <c:axId val="47258972"/>
        <c:scaling>
          <c:orientation val="minMax"/>
        </c:scaling>
        <c:axPos val="b"/>
        <c:majorGridlines>
          <c:spPr>
            <a:ln w="9525" cap="flat" cmpd="sng">
              <a:solidFill>
                <a:schemeClr val="bg1">
                  <a:alpha val="25000"/>
                </a:schemeClr>
              </a:solidFill>
              <a:round/>
            </a:ln>
          </c:spPr>
        </c:majorGridlines>
        <c:delete val="0"/>
        <c:numFmt formatCode="General" sourceLinked="1"/>
        <c:majorTickMark val="none"/>
        <c:minorTickMark val="none"/>
        <c:tickLblPos val="nextTo"/>
        <c:spPr>
          <a:noFill/>
          <a:ln w="3175" cap="flat" cmpd="sng">
            <a:solidFill>
              <a:schemeClr val="accent1">
                <a:lumMod val="60000"/>
                <a:lumOff val="40000"/>
              </a:schemeClr>
            </a:solidFill>
            <a:round/>
          </a:ln>
        </c:spPr>
        <c:txPr>
          <a:bodyPr/>
          <a:lstStyle/>
          <a:p>
            <a:pPr>
              <a:defRPr lang="en-US" cap="all" sz="800" b="1" i="0" u="none" baseline="0">
                <a:solidFill>
                  <a:schemeClr val="bg1"/>
                </a:solidFill>
                <a:latin typeface="+mn-lt"/>
                <a:ea typeface="+mn-cs"/>
                <a:cs typeface="+mn-cs"/>
              </a:defRPr>
            </a:pPr>
          </a:p>
        </c:txPr>
        <c:crossAx val="22677565"/>
        <c:crosses val="autoZero"/>
        <c:auto val="1"/>
        <c:lblOffset val="100"/>
        <c:noMultiLvlLbl val="0"/>
      </c:catAx>
      <c:valAx>
        <c:axId val="22677565"/>
        <c:scaling>
          <c:orientation val="minMax"/>
          <c:max val="1"/>
          <c:min val="0"/>
        </c:scaling>
        <c:axPos val="l"/>
        <c:delete val="0"/>
        <c:numFmt formatCode="0%" sourceLinked="1"/>
        <c:majorTickMark val="none"/>
        <c:minorTickMark val="none"/>
        <c:tickLblPos val="nextTo"/>
        <c:spPr>
          <a:noFill/>
          <a:ln>
            <a:noFill/>
          </a:ln>
        </c:spPr>
        <c:txPr>
          <a:bodyPr/>
          <a:lstStyle/>
          <a:p>
            <a:pPr>
              <a:defRPr lang="en-US" cap="none" sz="900" b="0" i="0" u="none" baseline="0">
                <a:solidFill>
                  <a:schemeClr val="bg1"/>
                </a:solidFill>
                <a:latin typeface="+mn-lt"/>
                <a:ea typeface="+mn-cs"/>
                <a:cs typeface="+mn-cs"/>
              </a:defRPr>
            </a:pPr>
          </a:p>
        </c:txPr>
        <c:crossAx val="47258972"/>
        <c:crosses val="autoZero"/>
        <c:crossBetween val="between"/>
        <c:dispUnits/>
        <c:majorUnit val="0.2"/>
        <c:minorUnit val="0.1"/>
      </c:valAx>
      <c:spPr>
        <a:noFill/>
        <a:ln>
          <a:noFill/>
        </a:ln>
      </c:spPr>
    </c:plotArea>
    <c:plotVisOnly val="1"/>
    <c:dispBlanksAs val="gap"/>
    <c:showDLblsOverMax val="0"/>
  </c:chart>
  <c:spPr>
    <a:solidFill>
      <a:srgbClr val="7030A0"/>
    </a:solidFill>
    <a:ln w="9525" cap="flat" cmpd="sng">
      <a:solidFill>
        <a:schemeClr val="accent1"/>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ctr">
              <a:defRPr/>
            </a:pPr>
            <a:r>
              <a:rPr lang="en-US" cap="none" sz="1800" b="1" i="0" u="none" baseline="0">
                <a:solidFill>
                  <a:schemeClr val="tx1">
                    <a:lumMod val="75000"/>
                    <a:lumOff val="25000"/>
                  </a:schemeClr>
                </a:solidFill>
                <a:latin typeface="Calibri"/>
                <a:ea typeface="Calibri"/>
                <a:cs typeface="Calibri"/>
              </a:rPr>
              <a:t>Validation de l'ISO 9001 par Chapitre</a:t>
            </a:r>
          </a:p>
        </c:rich>
      </c:tx>
      <c:layout/>
      <c:overlay val="0"/>
      <c:spPr>
        <a:noFill/>
        <a:ln>
          <a:noFill/>
        </a:ln>
      </c:spPr>
    </c:title>
    <c:plotArea>
      <c:layout/>
      <c:areaChart>
        <c:grouping val="standard"/>
        <c:varyColors val="0"/>
        <c:ser>
          <c:idx val="0"/>
          <c:order val="0"/>
          <c:tx>
            <c:v>Indicateur ISO9001</c:v>
          </c:tx>
          <c:spPr>
            <a:solidFill>
              <a:schemeClr val="accent6">
                <a:alpha val="85000"/>
              </a:schemeClr>
            </a:solidFill>
            <a:ln>
              <a:noFill/>
            </a:ln>
            <a:effectLst>
              <a:innerShdw dist="12700" dir="16200000">
                <a:schemeClr val="bg1"/>
              </a:innerShdw>
            </a:effectLst>
          </c:spPr>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1100" b="1" i="0" u="none" baseline="0">
                    <a:solidFill>
                      <a:schemeClr val="tx1">
                        <a:lumMod val="65000"/>
                        <a:lumOff val="35000"/>
                      </a:schemeClr>
                    </a:solidFill>
                    <a:latin typeface="+mn-lt"/>
                    <a:ea typeface="Calibri"/>
                    <a:cs typeface="Calibri"/>
                  </a:defRPr>
                </a:pPr>
              </a:p>
            </c:txPr>
            <c:showLegendKey val="0"/>
            <c:showVal val="1"/>
            <c:showBubbleSize val="0"/>
            <c:showCatName val="0"/>
            <c:showSerName val="0"/>
            <c:showPercent val="0"/>
          </c:dLbls>
          <c:cat>
            <c:strRef>
              <c:f>ISO9001!$T$36:$T$40</c:f>
              <c:strCache/>
            </c:strRef>
          </c:cat>
          <c:val>
            <c:numRef>
              <c:f>ISO9001!$V$36:$V$40</c:f>
              <c:numCache/>
            </c:numRef>
          </c:val>
        </c:ser>
        <c:axId val="2771494"/>
        <c:axId val="24943447"/>
      </c:areaChart>
      <c:catAx>
        <c:axId val="2771494"/>
        <c:scaling>
          <c:orientation val="minMax"/>
        </c:scaling>
        <c:axPos val="b"/>
        <c:delete val="0"/>
        <c:numFmt formatCode="General" sourceLinked="0"/>
        <c:majorTickMark val="none"/>
        <c:minorTickMark val="none"/>
        <c:tickLblPos val="nextTo"/>
        <c:spPr>
          <a:noFill/>
          <a:ln w="19050" cap="flat" cmpd="sng">
            <a:solidFill>
              <a:schemeClr val="tx1">
                <a:lumMod val="75000"/>
                <a:lumOff val="25000"/>
              </a:schemeClr>
            </a:solidFill>
            <a:round/>
          </a:ln>
        </c:spPr>
        <c:txPr>
          <a:bodyPr/>
          <a:lstStyle/>
          <a:p>
            <a:pPr>
              <a:defRPr lang="en-US" cap="all" sz="1050" b="1" i="0" u="none" baseline="0">
                <a:solidFill>
                  <a:srgbClr val="FF0000"/>
                </a:solidFill>
                <a:latin typeface="+mn-lt"/>
                <a:ea typeface="+mn-cs"/>
                <a:cs typeface="+mn-cs"/>
              </a:defRPr>
            </a:pPr>
          </a:p>
        </c:txPr>
        <c:crossAx val="24943447"/>
        <c:crosses val="autoZero"/>
        <c:auto val="1"/>
        <c:lblOffset val="100"/>
        <c:noMultiLvlLbl val="0"/>
      </c:catAx>
      <c:valAx>
        <c:axId val="24943447"/>
        <c:scaling>
          <c:orientation val="minMax"/>
          <c:max val="1"/>
        </c:scaling>
        <c:axPos val="l"/>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0"/>
        <c:numFmt formatCode="0%" sourceLinked="0"/>
        <c:majorTickMark val="out"/>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2771494"/>
        <c:crosses val="autoZero"/>
        <c:crossBetween val="midCat"/>
        <c:dispUnits/>
        <c:majorUnit val="0.25"/>
      </c:valAx>
      <c:spPr>
        <a:noFill/>
        <a:ln>
          <a:noFill/>
        </a:ln>
      </c:spPr>
    </c:plotArea>
    <c:plotVisOnly val="1"/>
    <c:dispBlanksAs val="gap"/>
    <c:showDLblsOverMax val="0"/>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Cartographie!A1" /><Relationship Id="rId3" Type="http://schemas.openxmlformats.org/officeDocument/2006/relationships/hyperlink" Target="#Cartographie!A1" /><Relationship Id="rId4" Type="http://schemas.openxmlformats.org/officeDocument/2006/relationships/image" Target="../media/image7.png" /><Relationship Id="rId5" Type="http://schemas.openxmlformats.org/officeDocument/2006/relationships/hyperlink" Target="#'ISO9001'!A1" /><Relationship Id="rId6" Type="http://schemas.openxmlformats.org/officeDocument/2006/relationships/hyperlink" Target="#'ISO9001'!A1" /><Relationship Id="rId7" Type="http://schemas.openxmlformats.org/officeDocument/2006/relationships/image" Target="../media/image8.png" /><Relationship Id="rId8" Type="http://schemas.openxmlformats.org/officeDocument/2006/relationships/chart" Target="/xl/charts/chart1.xml" /><Relationship Id="rId9" Type="http://schemas.openxmlformats.org/officeDocument/2006/relationships/image" Target="../media/image9.png" /><Relationship Id="rId10" Type="http://schemas.openxmlformats.org/officeDocument/2006/relationships/hyperlink" Target="#D&#233;finitions!A1" /><Relationship Id="rId11" Type="http://schemas.openxmlformats.org/officeDocument/2006/relationships/hyperlink" Target="#D&#233;finitions!A1" /><Relationship Id="rId12" Type="http://schemas.openxmlformats.org/officeDocument/2006/relationships/image" Target="../media/image10.png" /><Relationship Id="rId13" Type="http://schemas.openxmlformats.org/officeDocument/2006/relationships/hyperlink" Target="http://www.utc.fr/" TargetMode="External" /><Relationship Id="rId14" Type="http://schemas.openxmlformats.org/officeDocument/2006/relationships/hyperlink" Target="http://www.utc.fr/" TargetMode="External" /><Relationship Id="rId15" Type="http://schemas.openxmlformats.org/officeDocument/2006/relationships/image" Target="../media/image11.png" /><Relationship Id="rId16" Type="http://schemas.openxmlformats.org/officeDocument/2006/relationships/hyperlink" Target="http://tinyurl.com/easyisopay" TargetMode="External" /><Relationship Id="rId17" Type="http://schemas.openxmlformats.org/officeDocument/2006/relationships/hyperlink" Target="http://tinyurl.com/easyisopay" TargetMode="External" /><Relationship Id="rId18" Type="http://schemas.openxmlformats.org/officeDocument/2006/relationships/image" Target="../media/image12.png" /><Relationship Id="rId19" Type="http://schemas.openxmlformats.org/officeDocument/2006/relationships/hyperlink" Target="http://www.utc.fr/master-qualite/public/publications/qualite_et_management/MQ_M2/2012-2013/MIM_projets/qpo12_2013_gr1_FDX_50_818/index.html" TargetMode="External" /><Relationship Id="rId20" Type="http://schemas.openxmlformats.org/officeDocument/2006/relationships/hyperlink" Target="http://www.utc.fr/master-qualite/public/publications/qualite_et_management/MQ_M2/2012-2013/MIM_projets/qpo12_2013_gr1_FDX_50_818/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4.png"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4.png" /><Relationship Id="rId3" Type="http://schemas.openxmlformats.org/officeDocument/2006/relationships/hyperlink" Target="#Menu!A1" /><Relationship Id="rId4"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4.png" /><Relationship Id="rId3" Type="http://schemas.openxmlformats.org/officeDocument/2006/relationships/hyperlink" Target="#Menu!A1" /><Relationship Id="rId4"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Menu!A1" /><Relationship Id="rId3"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Menu!A1" /><Relationship Id="rId3"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hyperlink" Target="#Menu!A1" /><Relationship Id="rId6" Type="http://schemas.openxmlformats.org/officeDocument/2006/relationships/hyperlink" Target="#Menu!A1" /><Relationship Id="rId7"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9.pn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1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13</xdr:row>
      <xdr:rowOff>133350</xdr:rowOff>
    </xdr:from>
    <xdr:to>
      <xdr:col>22</xdr:col>
      <xdr:colOff>742950</xdr:colOff>
      <xdr:row>21</xdr:row>
      <xdr:rowOff>47625</xdr:rowOff>
    </xdr:to>
    <xdr:sp macro="" textlink="">
      <xdr:nvSpPr>
        <xdr:cNvPr id="6" name="Parchemin vertical 5"/>
        <xdr:cNvSpPr/>
      </xdr:nvSpPr>
      <xdr:spPr>
        <a:xfrm>
          <a:off x="16106775" y="2609850"/>
          <a:ext cx="1466850" cy="1438275"/>
        </a:xfrm>
        <a:prstGeom prst="verticalScroll">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l"/>
          <a:r>
            <a:rPr lang="fr-FR" sz="1100"/>
            <a:t>Site</a:t>
          </a:r>
          <a:r>
            <a:rPr lang="fr-FR" sz="1100" baseline="0"/>
            <a:t> internet d'EasyIso</a:t>
          </a:r>
          <a:endParaRPr lang="fr-FR" sz="1100"/>
        </a:p>
      </xdr:txBody>
    </xdr:sp>
    <xdr:clientData/>
  </xdr:twoCellAnchor>
  <xdr:oneCellAnchor>
    <xdr:from>
      <xdr:col>18</xdr:col>
      <xdr:colOff>657225</xdr:colOff>
      <xdr:row>0</xdr:row>
      <xdr:rowOff>0</xdr:rowOff>
    </xdr:from>
    <xdr:ext cx="3286125" cy="342900"/>
    <xdr:sp macro="" textlink="">
      <xdr:nvSpPr>
        <xdr:cNvPr id="27" name="Rectangle 26"/>
        <xdr:cNvSpPr/>
      </xdr:nvSpPr>
      <xdr:spPr>
        <a:xfrm>
          <a:off x="14392275" y="0"/>
          <a:ext cx="3286125" cy="342900"/>
        </a:xfrm>
        <a:prstGeom prst="rect">
          <a:avLst/>
        </a:prstGeom>
        <a:noFill/>
        <a:ln>
          <a:noFill/>
        </a:ln>
      </xdr:spPr>
      <xdr:txBody>
        <a:bodyPr wrap="none" lIns="91440" tIns="45720" rIns="91440" bIns="45720" anchor="ctr">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r-FR" sz="1800" b="1" cap="none" spc="50">
              <a:ln w="11430"/>
              <a:solidFill>
                <a:sysClr val="windowText" lastClr="000000"/>
              </a:solidFill>
              <a:effectLst>
                <a:outerShdw blurRad="76200" dist="50800" dir="5400000" algn="tl" rotWithShape="0">
                  <a:srgbClr val="000000">
                    <a:alpha val="65000"/>
                  </a:srgbClr>
                </a:outerShdw>
              </a:effectLst>
            </a:rPr>
            <a:t>Création en Janvier 2013</a:t>
          </a:r>
        </a:p>
      </xdr:txBody>
    </xdr:sp>
    <xdr:clientData/>
  </xdr:oneCellAnchor>
  <xdr:twoCellAnchor editAs="oneCell">
    <xdr:from>
      <xdr:col>1</xdr:col>
      <xdr:colOff>533400</xdr:colOff>
      <xdr:row>33</xdr:row>
      <xdr:rowOff>142875</xdr:rowOff>
    </xdr:from>
    <xdr:to>
      <xdr:col>6</xdr:col>
      <xdr:colOff>314325</xdr:colOff>
      <xdr:row>36</xdr:row>
      <xdr:rowOff>76200</xdr:rowOff>
    </xdr:to>
    <xdr:pic>
      <xdr:nvPicPr>
        <xdr:cNvPr id="2" name="Imag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85875" y="6429375"/>
          <a:ext cx="3733800" cy="504825"/>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editAs="oneCell">
    <xdr:from>
      <xdr:col>2</xdr:col>
      <xdr:colOff>800100</xdr:colOff>
      <xdr:row>46</xdr:row>
      <xdr:rowOff>57150</xdr:rowOff>
    </xdr:from>
    <xdr:to>
      <xdr:col>5</xdr:col>
      <xdr:colOff>47625</xdr:colOff>
      <xdr:row>49</xdr:row>
      <xdr:rowOff>57150</xdr:rowOff>
    </xdr:to>
    <xdr:pic>
      <xdr:nvPicPr>
        <xdr:cNvPr id="4" name="Image 3">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305050" y="8820150"/>
          <a:ext cx="1695450" cy="5715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editAs="oneCell">
    <xdr:from>
      <xdr:col>0</xdr:col>
      <xdr:colOff>161925</xdr:colOff>
      <xdr:row>3</xdr:row>
      <xdr:rowOff>123825</xdr:rowOff>
    </xdr:from>
    <xdr:to>
      <xdr:col>6</xdr:col>
      <xdr:colOff>38100</xdr:colOff>
      <xdr:row>15</xdr:row>
      <xdr:rowOff>76200</xdr:rowOff>
    </xdr:to>
    <xdr:pic>
      <xdr:nvPicPr>
        <xdr:cNvPr id="11" name="Image 10"/>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a:xfrm>
          <a:off x="161925" y="695325"/>
          <a:ext cx="4581525" cy="2238375"/>
        </a:xfrm>
        <a:prstGeom prst="rect">
          <a:avLst/>
        </a:prstGeom>
        <a:ln>
          <a:noFill/>
        </a:ln>
      </xdr:spPr>
    </xdr:pic>
    <xdr:clientData/>
  </xdr:twoCellAnchor>
  <xdr:twoCellAnchor>
    <xdr:from>
      <xdr:col>9</xdr:col>
      <xdr:colOff>19050</xdr:colOff>
      <xdr:row>40</xdr:row>
      <xdr:rowOff>104775</xdr:rowOff>
    </xdr:from>
    <xdr:to>
      <xdr:col>14</xdr:col>
      <xdr:colOff>638175</xdr:colOff>
      <xdr:row>55</xdr:row>
      <xdr:rowOff>152400</xdr:rowOff>
    </xdr:to>
    <xdr:graphicFrame macro="">
      <xdr:nvGraphicFramePr>
        <xdr:cNvPr id="12" name="Graphique 11"/>
        <xdr:cNvGraphicFramePr/>
      </xdr:nvGraphicFramePr>
      <xdr:xfrm>
        <a:off x="6981825" y="7724775"/>
        <a:ext cx="4381500" cy="2905125"/>
      </xdr:xfrm>
      <a:graphic>
        <a:graphicData uri="http://schemas.openxmlformats.org/drawingml/2006/chart">
          <c:chart xmlns:c="http://schemas.openxmlformats.org/drawingml/2006/chart" r:id="rId8"/>
        </a:graphicData>
      </a:graphic>
    </xdr:graphicFrame>
    <xdr:clientData/>
  </xdr:twoCellAnchor>
  <xdr:twoCellAnchor editAs="oneCell">
    <xdr:from>
      <xdr:col>2</xdr:col>
      <xdr:colOff>762000</xdr:colOff>
      <xdr:row>22</xdr:row>
      <xdr:rowOff>0</xdr:rowOff>
    </xdr:from>
    <xdr:to>
      <xdr:col>5</xdr:col>
      <xdr:colOff>0</xdr:colOff>
      <xdr:row>24</xdr:row>
      <xdr:rowOff>123825</xdr:rowOff>
    </xdr:to>
    <xdr:pic>
      <xdr:nvPicPr>
        <xdr:cNvPr id="10" name="Image 9">
          <a:hlinkClick r:id="rId11"/>
        </xdr:cNvPr>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a:xfrm>
          <a:off x="2266950" y="4191000"/>
          <a:ext cx="1685925" cy="504825"/>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oneCellAnchor>
    <xdr:from>
      <xdr:col>21</xdr:col>
      <xdr:colOff>228600</xdr:colOff>
      <xdr:row>10</xdr:row>
      <xdr:rowOff>161925</xdr:rowOff>
    </xdr:from>
    <xdr:ext cx="1323975" cy="447675"/>
    <xdr:pic>
      <xdr:nvPicPr>
        <xdr:cNvPr id="15" name="Image 14">
          <a:hlinkClick r:id="rId14"/>
        </xdr:cNvPr>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a:xfrm>
          <a:off x="16135350" y="2066925"/>
          <a:ext cx="1323975" cy="447675"/>
        </a:xfrm>
        <a:prstGeom prst="rect">
          <a:avLst/>
        </a:prstGeom>
        <a:noFill/>
        <a:ln>
          <a:noFill/>
        </a:ln>
      </xdr:spPr>
    </xdr:pic>
    <xdr:clientData fPrintsWithSheet="0"/>
  </xdr:oneCellAnchor>
  <xdr:twoCellAnchor editAs="oneCell">
    <xdr:from>
      <xdr:col>21</xdr:col>
      <xdr:colOff>200025</xdr:colOff>
      <xdr:row>53</xdr:row>
      <xdr:rowOff>85725</xdr:rowOff>
    </xdr:from>
    <xdr:to>
      <xdr:col>22</xdr:col>
      <xdr:colOff>447675</xdr:colOff>
      <xdr:row>54</xdr:row>
      <xdr:rowOff>142875</xdr:rowOff>
    </xdr:to>
    <xdr:pic>
      <xdr:nvPicPr>
        <xdr:cNvPr id="9" name="Picture 17" descr="Image d’aperçu">
          <a:hlinkClick r:id="rId17"/>
        </xdr:cNvPr>
        <xdr:cNvPicPr preferRelativeResize="1">
          <a:picLocks noChangeAspect="1"/>
        </xdr:cNvPicPr>
      </xdr:nvPicPr>
      <xdr:blipFill>
        <a:blip r:embed="rId15">
          <a:extLst>
            <a:ext uri="{28A0092B-C50C-407E-A947-70E740481C1C}">
              <a14:useLocalDpi xmlns:a14="http://schemas.microsoft.com/office/drawing/2010/main" val="0"/>
            </a:ext>
          </a:extLst>
        </a:blip>
        <a:stretch>
          <a:fillRect/>
        </a:stretch>
      </xdr:blipFill>
      <xdr:spPr bwMode="auto">
        <a:xfrm>
          <a:off x="16106775" y="10182225"/>
          <a:ext cx="1171575" cy="247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447675</xdr:colOff>
      <xdr:row>16</xdr:row>
      <xdr:rowOff>85725</xdr:rowOff>
    </xdr:from>
    <xdr:to>
      <xdr:col>22</xdr:col>
      <xdr:colOff>371475</xdr:colOff>
      <xdr:row>21</xdr:row>
      <xdr:rowOff>9525</xdr:rowOff>
    </xdr:to>
    <xdr:pic>
      <xdr:nvPicPr>
        <xdr:cNvPr id="5" name="Image 4">
          <a:hlinkClick r:id="rId20"/>
        </xdr:cNvPr>
        <xdr:cNvPicPr preferRelativeResize="1">
          <a:picLocks noChangeAspect="1"/>
        </xdr:cNvPicPr>
      </xdr:nvPicPr>
      <xdr:blipFill>
        <a:blip r:embed="rId18">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6354425" y="3133725"/>
          <a:ext cx="847725" cy="876300"/>
        </a:xfrm>
        <a:prstGeom prst="rect">
          <a:avLst/>
        </a:prstGeom>
        <a:ln>
          <a:noFill/>
        </a:ln>
      </xdr:spPr>
    </xdr:pic>
    <xdr:clientData fPrintsWithSheet="0"/>
  </xdr:twoCellAnchor>
  <xdr:twoCellAnchor>
    <xdr:from>
      <xdr:col>15</xdr:col>
      <xdr:colOff>180975</xdr:colOff>
      <xdr:row>11</xdr:row>
      <xdr:rowOff>133350</xdr:rowOff>
    </xdr:from>
    <xdr:to>
      <xdr:col>16</xdr:col>
      <xdr:colOff>514350</xdr:colOff>
      <xdr:row>13</xdr:row>
      <xdr:rowOff>152400</xdr:rowOff>
    </xdr:to>
    <xdr:sp macro="" textlink="">
      <xdr:nvSpPr>
        <xdr:cNvPr id="3" name="Flèche droite 2"/>
        <xdr:cNvSpPr/>
      </xdr:nvSpPr>
      <xdr:spPr>
        <a:xfrm rot="20933646">
          <a:off x="11658600" y="2228850"/>
          <a:ext cx="1085850" cy="400050"/>
        </a:xfrm>
        <a:prstGeom prst="rightArrow">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13</xdr:row>
      <xdr:rowOff>152400</xdr:rowOff>
    </xdr:from>
    <xdr:to>
      <xdr:col>10</xdr:col>
      <xdr:colOff>514350</xdr:colOff>
      <xdr:row>27</xdr:row>
      <xdr:rowOff>123825</xdr:rowOff>
    </xdr:to>
    <xdr:graphicFrame macro="">
      <xdr:nvGraphicFramePr>
        <xdr:cNvPr id="4" name="Graphique 3"/>
        <xdr:cNvGraphicFramePr/>
      </xdr:nvGraphicFramePr>
      <xdr:xfrm>
        <a:off x="10772775" y="3095625"/>
        <a:ext cx="4667250" cy="2752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0</xdr:row>
      <xdr:rowOff>57150</xdr:rowOff>
    </xdr:from>
    <xdr:to>
      <xdr:col>2</xdr:col>
      <xdr:colOff>209550</xdr:colOff>
      <xdr:row>0</xdr:row>
      <xdr:rowOff>323850</xdr:rowOff>
    </xdr:to>
    <xdr:pic>
      <xdr:nvPicPr>
        <xdr:cNvPr id="5" name="Image 4">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6675" y="57150"/>
          <a:ext cx="571500"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editAs="oneCell">
    <xdr:from>
      <xdr:col>6</xdr:col>
      <xdr:colOff>276225</xdr:colOff>
      <xdr:row>48</xdr:row>
      <xdr:rowOff>57150</xdr:rowOff>
    </xdr:from>
    <xdr:to>
      <xdr:col>9</xdr:col>
      <xdr:colOff>714375</xdr:colOff>
      <xdr:row>50</xdr:row>
      <xdr:rowOff>133350</xdr:rowOff>
    </xdr:to>
    <xdr:pic>
      <xdr:nvPicPr>
        <xdr:cNvPr id="3" name="Image 2"/>
        <xdr:cNvPicPr preferRelativeResize="1">
          <a:picLocks noChangeAspect="1"/>
        </xdr:cNvPicPr>
      </xdr:nvPicPr>
      <xdr:blipFill>
        <a:blip r:embed="rId5"/>
        <a:srcRect l="66668" t="35848" r="7402" b="58634"/>
        <a:stretch>
          <a:fillRect/>
        </a:stretch>
      </xdr:blipFill>
      <xdr:spPr>
        <a:xfrm>
          <a:off x="10982325" y="9915525"/>
          <a:ext cx="3905250" cy="4572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13</xdr:row>
      <xdr:rowOff>95250</xdr:rowOff>
    </xdr:from>
    <xdr:to>
      <xdr:col>10</xdr:col>
      <xdr:colOff>590550</xdr:colOff>
      <xdr:row>27</xdr:row>
      <xdr:rowOff>66675</xdr:rowOff>
    </xdr:to>
    <xdr:graphicFrame macro="">
      <xdr:nvGraphicFramePr>
        <xdr:cNvPr id="3" name="Graphique 2"/>
        <xdr:cNvGraphicFramePr/>
      </xdr:nvGraphicFramePr>
      <xdr:xfrm>
        <a:off x="14058900" y="3448050"/>
        <a:ext cx="5086350" cy="26765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47625</xdr:rowOff>
    </xdr:from>
    <xdr:to>
      <xdr:col>2</xdr:col>
      <xdr:colOff>266700</xdr:colOff>
      <xdr:row>0</xdr:row>
      <xdr:rowOff>314325</xdr:rowOff>
    </xdr:to>
    <xdr:pic>
      <xdr:nvPicPr>
        <xdr:cNvPr id="6" name="Image 5">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6200" y="47625"/>
          <a:ext cx="581025"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13</xdr:row>
      <xdr:rowOff>95250</xdr:rowOff>
    </xdr:from>
    <xdr:to>
      <xdr:col>10</xdr:col>
      <xdr:colOff>523875</xdr:colOff>
      <xdr:row>26</xdr:row>
      <xdr:rowOff>219075</xdr:rowOff>
    </xdr:to>
    <xdr:graphicFrame macro="">
      <xdr:nvGraphicFramePr>
        <xdr:cNvPr id="2" name="Graphique 1"/>
        <xdr:cNvGraphicFramePr/>
      </xdr:nvGraphicFramePr>
      <xdr:xfrm>
        <a:off x="12506325" y="3028950"/>
        <a:ext cx="5086350" cy="26765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0</xdr:row>
      <xdr:rowOff>66675</xdr:rowOff>
    </xdr:from>
    <xdr:to>
      <xdr:col>2</xdr:col>
      <xdr:colOff>133350</xdr:colOff>
      <xdr:row>0</xdr:row>
      <xdr:rowOff>333375</xdr:rowOff>
    </xdr:to>
    <xdr:pic>
      <xdr:nvPicPr>
        <xdr:cNvPr id="5" name="Image 4">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6675" y="66675"/>
          <a:ext cx="581025"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190500</xdr:rowOff>
    </xdr:from>
    <xdr:to>
      <xdr:col>3</xdr:col>
      <xdr:colOff>0</xdr:colOff>
      <xdr:row>6</xdr:row>
      <xdr:rowOff>95250</xdr:rowOff>
    </xdr:to>
    <xdr:cxnSp macro="">
      <xdr:nvCxnSpPr>
        <xdr:cNvPr id="14" name="Elbow Connector 13"/>
        <xdr:cNvCxnSpPr>
          <a:stCxn id="36" idx="3"/>
          <a:endCxn id="66" idx="1"/>
        </xdr:cNvCxnSpPr>
      </xdr:nvCxnSpPr>
      <xdr:spPr>
        <a:xfrm>
          <a:off x="1495425" y="819150"/>
          <a:ext cx="609600" cy="533400"/>
        </a:xfrm>
        <a:prstGeom prst="bentConnector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4</xdr:row>
      <xdr:rowOff>114300</xdr:rowOff>
    </xdr:from>
    <xdr:to>
      <xdr:col>15</xdr:col>
      <xdr:colOff>19050</xdr:colOff>
      <xdr:row>6</xdr:row>
      <xdr:rowOff>104775</xdr:rowOff>
    </xdr:to>
    <xdr:cxnSp macro="">
      <xdr:nvCxnSpPr>
        <xdr:cNvPr id="18" name="Elbow Connector 17"/>
        <xdr:cNvCxnSpPr>
          <a:stCxn id="63" idx="3"/>
          <a:endCxn id="64" idx="1"/>
        </xdr:cNvCxnSpPr>
      </xdr:nvCxnSpPr>
      <xdr:spPr>
        <a:xfrm>
          <a:off x="9334500" y="981075"/>
          <a:ext cx="609600" cy="381000"/>
        </a:xfrm>
        <a:prstGeom prst="bentConnector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600075</xdr:colOff>
      <xdr:row>4</xdr:row>
      <xdr:rowOff>95250</xdr:rowOff>
    </xdr:from>
    <xdr:to>
      <xdr:col>18</xdr:col>
      <xdr:colOff>9525</xdr:colOff>
      <xdr:row>6</xdr:row>
      <xdr:rowOff>104775</xdr:rowOff>
    </xdr:to>
    <xdr:cxnSp macro="">
      <xdr:nvCxnSpPr>
        <xdr:cNvPr id="19" name="Elbow Connector 18"/>
        <xdr:cNvCxnSpPr>
          <a:stCxn id="64" idx="3"/>
          <a:endCxn id="61" idx="1"/>
        </xdr:cNvCxnSpPr>
      </xdr:nvCxnSpPr>
      <xdr:spPr>
        <a:xfrm flipV="1">
          <a:off x="11134725" y="962025"/>
          <a:ext cx="628650" cy="400050"/>
        </a:xfrm>
        <a:prstGeom prst="bentConnector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3</xdr:row>
      <xdr:rowOff>123825</xdr:rowOff>
    </xdr:from>
    <xdr:to>
      <xdr:col>9</xdr:col>
      <xdr:colOff>9525</xdr:colOff>
      <xdr:row>6</xdr:row>
      <xdr:rowOff>85725</xdr:rowOff>
    </xdr:to>
    <xdr:cxnSp macro="">
      <xdr:nvCxnSpPr>
        <xdr:cNvPr id="20" name="Elbow Connector 19"/>
        <xdr:cNvCxnSpPr>
          <a:stCxn id="60" idx="3"/>
          <a:endCxn id="62" idx="1"/>
        </xdr:cNvCxnSpPr>
      </xdr:nvCxnSpPr>
      <xdr:spPr>
        <a:xfrm flipV="1">
          <a:off x="5524500" y="752475"/>
          <a:ext cx="714375" cy="590550"/>
        </a:xfrm>
        <a:prstGeom prst="bentConnector3">
          <a:avLst>
            <a:gd name="adj1" fmla="val 50000"/>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28575</xdr:colOff>
      <xdr:row>3</xdr:row>
      <xdr:rowOff>123825</xdr:rowOff>
    </xdr:from>
    <xdr:to>
      <xdr:col>12</xdr:col>
      <xdr:colOff>9525</xdr:colOff>
      <xdr:row>4</xdr:row>
      <xdr:rowOff>114300</xdr:rowOff>
    </xdr:to>
    <xdr:cxnSp macro="">
      <xdr:nvCxnSpPr>
        <xdr:cNvPr id="21" name="Elbow Connector 20"/>
        <xdr:cNvCxnSpPr>
          <a:stCxn id="62" idx="3"/>
          <a:endCxn id="63" idx="1"/>
        </xdr:cNvCxnSpPr>
      </xdr:nvCxnSpPr>
      <xdr:spPr>
        <a:xfrm>
          <a:off x="7477125" y="752475"/>
          <a:ext cx="590550" cy="228600"/>
        </a:xfrm>
        <a:prstGeom prst="bentConnector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381000</xdr:colOff>
      <xdr:row>9</xdr:row>
      <xdr:rowOff>38100</xdr:rowOff>
    </xdr:from>
    <xdr:to>
      <xdr:col>17</xdr:col>
      <xdr:colOff>19050</xdr:colOff>
      <xdr:row>12</xdr:row>
      <xdr:rowOff>19050</xdr:rowOff>
    </xdr:to>
    <xdr:cxnSp macro="">
      <xdr:nvCxnSpPr>
        <xdr:cNvPr id="33" name="Elbow Connector 16"/>
        <xdr:cNvCxnSpPr>
          <a:stCxn id="27" idx="1"/>
          <a:endCxn id="67" idx="0"/>
        </xdr:cNvCxnSpPr>
      </xdr:nvCxnSpPr>
      <xdr:spPr>
        <a:xfrm rot="10800000" flipH="1" flipV="1">
          <a:off x="10915650" y="1895475"/>
          <a:ext cx="247650" cy="552450"/>
        </a:xfrm>
        <a:prstGeom prst="bentConnector4">
          <a:avLst>
            <a:gd name="adj1" fmla="val -91037"/>
            <a:gd name="adj2" fmla="val 78044"/>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16</xdr:row>
      <xdr:rowOff>9525</xdr:rowOff>
    </xdr:from>
    <xdr:to>
      <xdr:col>16</xdr:col>
      <xdr:colOff>9525</xdr:colOff>
      <xdr:row>24</xdr:row>
      <xdr:rowOff>104775</xdr:rowOff>
    </xdr:to>
    <xdr:cxnSp macro="">
      <xdr:nvCxnSpPr>
        <xdr:cNvPr id="38" name="Elbow Connector 16"/>
        <xdr:cNvCxnSpPr>
          <a:stCxn id="68" idx="1"/>
          <a:endCxn id="73" idx="3"/>
        </xdr:cNvCxnSpPr>
      </xdr:nvCxnSpPr>
      <xdr:spPr>
        <a:xfrm rot="10800000" flipV="1">
          <a:off x="5524500" y="3209925"/>
          <a:ext cx="5019675" cy="162877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xdr:row>
      <xdr:rowOff>9525</xdr:rowOff>
    </xdr:from>
    <xdr:to>
      <xdr:col>16</xdr:col>
      <xdr:colOff>9525</xdr:colOff>
      <xdr:row>22</xdr:row>
      <xdr:rowOff>95250</xdr:rowOff>
    </xdr:to>
    <xdr:cxnSp macro="">
      <xdr:nvCxnSpPr>
        <xdr:cNvPr id="44" name="Elbow Connector 16"/>
        <xdr:cNvCxnSpPr>
          <a:stCxn id="68" idx="1"/>
          <a:endCxn id="72" idx="3"/>
        </xdr:cNvCxnSpPr>
      </xdr:nvCxnSpPr>
      <xdr:spPr>
        <a:xfrm rot="10800000" flipV="1">
          <a:off x="5514975" y="3209925"/>
          <a:ext cx="5029200" cy="1238250"/>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16</xdr:row>
      <xdr:rowOff>9525</xdr:rowOff>
    </xdr:from>
    <xdr:to>
      <xdr:col>16</xdr:col>
      <xdr:colOff>9525</xdr:colOff>
      <xdr:row>20</xdr:row>
      <xdr:rowOff>104775</xdr:rowOff>
    </xdr:to>
    <xdr:cxnSp macro="">
      <xdr:nvCxnSpPr>
        <xdr:cNvPr id="48" name="Elbow Connector 16"/>
        <xdr:cNvCxnSpPr>
          <a:stCxn id="68" idx="1"/>
          <a:endCxn id="71" idx="3"/>
        </xdr:cNvCxnSpPr>
      </xdr:nvCxnSpPr>
      <xdr:spPr>
        <a:xfrm rot="10800000" flipV="1">
          <a:off x="5524500" y="3209925"/>
          <a:ext cx="5019675" cy="86677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16</xdr:row>
      <xdr:rowOff>9525</xdr:rowOff>
    </xdr:from>
    <xdr:to>
      <xdr:col>16</xdr:col>
      <xdr:colOff>9525</xdr:colOff>
      <xdr:row>18</xdr:row>
      <xdr:rowOff>142875</xdr:rowOff>
    </xdr:to>
    <xdr:cxnSp macro="">
      <xdr:nvCxnSpPr>
        <xdr:cNvPr id="50" name="Elbow Connector 16"/>
        <xdr:cNvCxnSpPr>
          <a:stCxn id="68" idx="1"/>
          <a:endCxn id="70" idx="3"/>
        </xdr:cNvCxnSpPr>
      </xdr:nvCxnSpPr>
      <xdr:spPr>
        <a:xfrm rot="10800000" flipV="1">
          <a:off x="5524500" y="3209925"/>
          <a:ext cx="5019675" cy="52387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xdr:row>
      <xdr:rowOff>9525</xdr:rowOff>
    </xdr:from>
    <xdr:to>
      <xdr:col>16</xdr:col>
      <xdr:colOff>9525</xdr:colOff>
      <xdr:row>16</xdr:row>
      <xdr:rowOff>95250</xdr:rowOff>
    </xdr:to>
    <xdr:cxnSp macro="">
      <xdr:nvCxnSpPr>
        <xdr:cNvPr id="58" name="Elbow Connector 16"/>
        <xdr:cNvCxnSpPr>
          <a:stCxn id="68" idx="1"/>
          <a:endCxn id="69" idx="3"/>
        </xdr:cNvCxnSpPr>
      </xdr:nvCxnSpPr>
      <xdr:spPr>
        <a:xfrm rot="10800000" flipV="1">
          <a:off x="5514975" y="3209925"/>
          <a:ext cx="5029200" cy="8572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16</xdr:row>
      <xdr:rowOff>95250</xdr:rowOff>
    </xdr:from>
    <xdr:to>
      <xdr:col>6</xdr:col>
      <xdr:colOff>9525</xdr:colOff>
      <xdr:row>20</xdr:row>
      <xdr:rowOff>95250</xdr:rowOff>
    </xdr:to>
    <xdr:cxnSp macro="">
      <xdr:nvCxnSpPr>
        <xdr:cNvPr id="83" name="Elbow Connector 16"/>
        <xdr:cNvCxnSpPr>
          <a:stCxn id="69" idx="1"/>
          <a:endCxn id="74" idx="3"/>
        </xdr:cNvCxnSpPr>
      </xdr:nvCxnSpPr>
      <xdr:spPr>
        <a:xfrm rot="10800000" flipV="1">
          <a:off x="3381375" y="3295650"/>
          <a:ext cx="714375" cy="77152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20</xdr:row>
      <xdr:rowOff>95250</xdr:rowOff>
    </xdr:from>
    <xdr:to>
      <xdr:col>6</xdr:col>
      <xdr:colOff>9525</xdr:colOff>
      <xdr:row>24</xdr:row>
      <xdr:rowOff>104775</xdr:rowOff>
    </xdr:to>
    <xdr:cxnSp macro="">
      <xdr:nvCxnSpPr>
        <xdr:cNvPr id="87" name="Elbow Connector 16"/>
        <xdr:cNvCxnSpPr>
          <a:stCxn id="73" idx="1"/>
          <a:endCxn id="74" idx="3"/>
        </xdr:cNvCxnSpPr>
      </xdr:nvCxnSpPr>
      <xdr:spPr>
        <a:xfrm rot="10800000">
          <a:off x="3381375" y="4067175"/>
          <a:ext cx="714375" cy="77152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20</xdr:row>
      <xdr:rowOff>85725</xdr:rowOff>
    </xdr:from>
    <xdr:to>
      <xdr:col>3</xdr:col>
      <xdr:colOff>9525</xdr:colOff>
      <xdr:row>20</xdr:row>
      <xdr:rowOff>95250</xdr:rowOff>
    </xdr:to>
    <xdr:cxnSp macro="">
      <xdr:nvCxnSpPr>
        <xdr:cNvPr id="95" name="Elbow Connector 16"/>
        <xdr:cNvCxnSpPr>
          <a:stCxn id="74" idx="1"/>
          <a:endCxn id="75" idx="3"/>
        </xdr:cNvCxnSpPr>
      </xdr:nvCxnSpPr>
      <xdr:spPr>
        <a:xfrm rot="10800000">
          <a:off x="1504950" y="4057650"/>
          <a:ext cx="609600" cy="952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742950</xdr:colOff>
      <xdr:row>20</xdr:row>
      <xdr:rowOff>171450</xdr:rowOff>
    </xdr:from>
    <xdr:to>
      <xdr:col>0</xdr:col>
      <xdr:colOff>742950</xdr:colOff>
      <xdr:row>24</xdr:row>
      <xdr:rowOff>190500</xdr:rowOff>
    </xdr:to>
    <xdr:cxnSp macro="">
      <xdr:nvCxnSpPr>
        <xdr:cNvPr id="97" name="Elbow Connector 16"/>
        <xdr:cNvCxnSpPr>
          <a:stCxn id="75" idx="2"/>
          <a:endCxn id="76" idx="0"/>
        </xdr:cNvCxnSpPr>
      </xdr:nvCxnSpPr>
      <xdr:spPr>
        <a:xfrm rot="5400000">
          <a:off x="742950" y="4143375"/>
          <a:ext cx="0" cy="781050"/>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0</xdr:rowOff>
    </xdr:from>
    <xdr:to>
      <xdr:col>3</xdr:col>
      <xdr:colOff>0</xdr:colOff>
      <xdr:row>28</xdr:row>
      <xdr:rowOff>95250</xdr:rowOff>
    </xdr:to>
    <xdr:cxnSp macro="">
      <xdr:nvCxnSpPr>
        <xdr:cNvPr id="100" name="Elbow Connector 16"/>
        <xdr:cNvCxnSpPr>
          <a:stCxn id="76" idx="3"/>
          <a:endCxn id="77" idx="1"/>
        </xdr:cNvCxnSpPr>
      </xdr:nvCxnSpPr>
      <xdr:spPr>
        <a:xfrm>
          <a:off x="1495425" y="5124450"/>
          <a:ext cx="609600" cy="485775"/>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28</xdr:row>
      <xdr:rowOff>95250</xdr:rowOff>
    </xdr:from>
    <xdr:to>
      <xdr:col>6</xdr:col>
      <xdr:colOff>0</xdr:colOff>
      <xdr:row>29</xdr:row>
      <xdr:rowOff>104775</xdr:rowOff>
    </xdr:to>
    <xdr:cxnSp macro="">
      <xdr:nvCxnSpPr>
        <xdr:cNvPr id="103" name="Elbow Connector 16"/>
        <xdr:cNvCxnSpPr>
          <a:stCxn id="77" idx="3"/>
          <a:endCxn id="78" idx="1"/>
        </xdr:cNvCxnSpPr>
      </xdr:nvCxnSpPr>
      <xdr:spPr>
        <a:xfrm>
          <a:off x="3371850" y="5610225"/>
          <a:ext cx="714375" cy="200025"/>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28</xdr:row>
      <xdr:rowOff>114300</xdr:rowOff>
    </xdr:from>
    <xdr:to>
      <xdr:col>9</xdr:col>
      <xdr:colOff>9525</xdr:colOff>
      <xdr:row>29</xdr:row>
      <xdr:rowOff>104775</xdr:rowOff>
    </xdr:to>
    <xdr:cxnSp macro="">
      <xdr:nvCxnSpPr>
        <xdr:cNvPr id="109" name="Elbow Connector 16"/>
        <xdr:cNvCxnSpPr>
          <a:stCxn id="78" idx="3"/>
          <a:endCxn id="79" idx="1"/>
        </xdr:cNvCxnSpPr>
      </xdr:nvCxnSpPr>
      <xdr:spPr>
        <a:xfrm flipV="1">
          <a:off x="5534025" y="5629275"/>
          <a:ext cx="704850" cy="180975"/>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28</xdr:row>
      <xdr:rowOff>114300</xdr:rowOff>
    </xdr:from>
    <xdr:to>
      <xdr:col>12</xdr:col>
      <xdr:colOff>0</xdr:colOff>
      <xdr:row>29</xdr:row>
      <xdr:rowOff>95250</xdr:rowOff>
    </xdr:to>
    <xdr:cxnSp macro="">
      <xdr:nvCxnSpPr>
        <xdr:cNvPr id="111" name="Elbow Connector 16"/>
        <xdr:cNvCxnSpPr>
          <a:stCxn id="79" idx="3"/>
          <a:endCxn id="80" idx="1"/>
        </xdr:cNvCxnSpPr>
      </xdr:nvCxnSpPr>
      <xdr:spPr>
        <a:xfrm>
          <a:off x="7458075" y="5629275"/>
          <a:ext cx="600075" cy="171450"/>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26</xdr:row>
      <xdr:rowOff>95250</xdr:rowOff>
    </xdr:from>
    <xdr:to>
      <xdr:col>15</xdr:col>
      <xdr:colOff>9525</xdr:colOff>
      <xdr:row>29</xdr:row>
      <xdr:rowOff>95250</xdr:rowOff>
    </xdr:to>
    <xdr:cxnSp macro="">
      <xdr:nvCxnSpPr>
        <xdr:cNvPr id="115" name="Elbow Connector 16"/>
        <xdr:cNvCxnSpPr>
          <a:stCxn id="80" idx="3"/>
          <a:endCxn id="81" idx="1"/>
        </xdr:cNvCxnSpPr>
      </xdr:nvCxnSpPr>
      <xdr:spPr>
        <a:xfrm flipV="1">
          <a:off x="9315450" y="5219700"/>
          <a:ext cx="619125" cy="581025"/>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29</xdr:row>
      <xdr:rowOff>95250</xdr:rowOff>
    </xdr:from>
    <xdr:to>
      <xdr:col>15</xdr:col>
      <xdr:colOff>9525</xdr:colOff>
      <xdr:row>30</xdr:row>
      <xdr:rowOff>104775</xdr:rowOff>
    </xdr:to>
    <xdr:cxnSp macro="">
      <xdr:nvCxnSpPr>
        <xdr:cNvPr id="117" name="Elbow Connector 16"/>
        <xdr:cNvCxnSpPr>
          <a:stCxn id="80" idx="3"/>
          <a:endCxn id="82" idx="1"/>
        </xdr:cNvCxnSpPr>
      </xdr:nvCxnSpPr>
      <xdr:spPr>
        <a:xfrm>
          <a:off x="9315450" y="5800725"/>
          <a:ext cx="619125" cy="200025"/>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26</xdr:row>
      <xdr:rowOff>95250</xdr:rowOff>
    </xdr:from>
    <xdr:to>
      <xdr:col>18</xdr:col>
      <xdr:colOff>9525</xdr:colOff>
      <xdr:row>28</xdr:row>
      <xdr:rowOff>104775</xdr:rowOff>
    </xdr:to>
    <xdr:cxnSp macro="">
      <xdr:nvCxnSpPr>
        <xdr:cNvPr id="119" name="Elbow Connector 16"/>
        <xdr:cNvCxnSpPr>
          <a:stCxn id="81" idx="3"/>
          <a:endCxn id="84" idx="1"/>
        </xdr:cNvCxnSpPr>
      </xdr:nvCxnSpPr>
      <xdr:spPr>
        <a:xfrm>
          <a:off x="11153775" y="5219700"/>
          <a:ext cx="609600" cy="400050"/>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28</xdr:row>
      <xdr:rowOff>104775</xdr:rowOff>
    </xdr:from>
    <xdr:to>
      <xdr:col>18</xdr:col>
      <xdr:colOff>9525</xdr:colOff>
      <xdr:row>30</xdr:row>
      <xdr:rowOff>104775</xdr:rowOff>
    </xdr:to>
    <xdr:cxnSp macro="">
      <xdr:nvCxnSpPr>
        <xdr:cNvPr id="121" name="Elbow Connector 16"/>
        <xdr:cNvCxnSpPr>
          <a:stCxn id="82" idx="3"/>
          <a:endCxn id="84" idx="1"/>
        </xdr:cNvCxnSpPr>
      </xdr:nvCxnSpPr>
      <xdr:spPr>
        <a:xfrm flipV="1">
          <a:off x="11153775" y="5619750"/>
          <a:ext cx="609600" cy="381000"/>
        </a:xfrm>
        <a:prstGeom prst="bentConnector3">
          <a:avLst>
            <a:gd name="adj1" fmla="val 50000"/>
          </a:avLst>
        </a:prstGeom>
        <a:ln>
          <a:solidFill>
            <a:srgbClr val="7030A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123825</xdr:colOff>
      <xdr:row>0</xdr:row>
      <xdr:rowOff>76200</xdr:rowOff>
    </xdr:from>
    <xdr:to>
      <xdr:col>2</xdr:col>
      <xdr:colOff>47625</xdr:colOff>
      <xdr:row>1</xdr:row>
      <xdr:rowOff>152400</xdr:rowOff>
    </xdr:to>
    <xdr:pic>
      <xdr:nvPicPr>
        <xdr:cNvPr id="39" name="Image 38">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71550" y="76200"/>
          <a:ext cx="571500"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18</xdr:col>
      <xdr:colOff>0</xdr:colOff>
      <xdr:row>10</xdr:row>
      <xdr:rowOff>161925</xdr:rowOff>
    </xdr:from>
    <xdr:to>
      <xdr:col>18</xdr:col>
      <xdr:colOff>180975</xdr:colOff>
      <xdr:row>16</xdr:row>
      <xdr:rowOff>9525</xdr:rowOff>
    </xdr:to>
    <xdr:cxnSp macro="">
      <xdr:nvCxnSpPr>
        <xdr:cNvPr id="42" name="Elbow Connector 16"/>
        <xdr:cNvCxnSpPr>
          <a:stCxn id="27" idx="2"/>
          <a:endCxn id="68" idx="3"/>
        </xdr:cNvCxnSpPr>
      </xdr:nvCxnSpPr>
      <xdr:spPr>
        <a:xfrm rot="5400000">
          <a:off x="11753850" y="2209800"/>
          <a:ext cx="180975" cy="1000125"/>
        </a:xfrm>
        <a:prstGeom prst="bentConnector2">
          <a:avLst/>
        </a:prstGeom>
        <a:ln>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381000</xdr:colOff>
      <xdr:row>7</xdr:row>
      <xdr:rowOff>114300</xdr:rowOff>
    </xdr:from>
    <xdr:to>
      <xdr:col>19</xdr:col>
      <xdr:colOff>561975</xdr:colOff>
      <xdr:row>10</xdr:row>
      <xdr:rowOff>161925</xdr:rowOff>
    </xdr:to>
    <xdr:sp macro="" textlink="">
      <xdr:nvSpPr>
        <xdr:cNvPr id="27" name="Organigramme : Décision 26"/>
        <xdr:cNvSpPr/>
      </xdr:nvSpPr>
      <xdr:spPr>
        <a:xfrm>
          <a:off x="10915650" y="1562100"/>
          <a:ext cx="2047875" cy="647700"/>
        </a:xfrm>
        <a:prstGeom prst="flowChartDecision">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l"/>
          <a:r>
            <a:rPr lang="fr-FR" sz="1400" b="0"/>
            <a:t>8 Etapes</a:t>
          </a:r>
          <a:r>
            <a:rPr lang="fr-FR" sz="1400" b="0" baseline="0"/>
            <a:t> ?</a:t>
          </a:r>
          <a:endParaRPr lang="fr-FR" sz="1400" b="0"/>
        </a:p>
      </xdr:txBody>
    </xdr:sp>
    <xdr:clientData/>
  </xdr:twoCellAnchor>
  <xdr:twoCellAnchor>
    <xdr:from>
      <xdr:col>0</xdr:col>
      <xdr:colOff>9525</xdr:colOff>
      <xdr:row>2</xdr:row>
      <xdr:rowOff>190500</xdr:rowOff>
    </xdr:from>
    <xdr:to>
      <xdr:col>2</xdr:col>
      <xdr:colOff>0</xdr:colOff>
      <xdr:row>4</xdr:row>
      <xdr:rowOff>190500</xdr:rowOff>
    </xdr:to>
    <xdr:sp macro="" textlink="">
      <xdr:nvSpPr>
        <xdr:cNvPr id="36" name="Rectangle 35"/>
        <xdr:cNvSpPr/>
      </xdr:nvSpPr>
      <xdr:spPr>
        <a:xfrm>
          <a:off x="9525" y="571500"/>
          <a:ext cx="1485900" cy="4857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9525</xdr:colOff>
      <xdr:row>5</xdr:row>
      <xdr:rowOff>190500</xdr:rowOff>
    </xdr:from>
    <xdr:to>
      <xdr:col>8</xdr:col>
      <xdr:colOff>9525</xdr:colOff>
      <xdr:row>6</xdr:row>
      <xdr:rowOff>180975</xdr:rowOff>
    </xdr:to>
    <xdr:sp macro="" textlink="">
      <xdr:nvSpPr>
        <xdr:cNvPr id="60" name="Rectangle 59"/>
        <xdr:cNvSpPr/>
      </xdr:nvSpPr>
      <xdr:spPr>
        <a:xfrm>
          <a:off x="4095750" y="1257300"/>
          <a:ext cx="1428750" cy="1809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18</xdr:col>
      <xdr:colOff>9525</xdr:colOff>
      <xdr:row>4</xdr:row>
      <xdr:rowOff>0</xdr:rowOff>
    </xdr:from>
    <xdr:to>
      <xdr:col>20</xdr:col>
      <xdr:colOff>9525</xdr:colOff>
      <xdr:row>5</xdr:row>
      <xdr:rowOff>0</xdr:rowOff>
    </xdr:to>
    <xdr:sp macro="" textlink="">
      <xdr:nvSpPr>
        <xdr:cNvPr id="61" name="Rectangle 60"/>
        <xdr:cNvSpPr/>
      </xdr:nvSpPr>
      <xdr:spPr>
        <a:xfrm>
          <a:off x="11763375" y="866775"/>
          <a:ext cx="1257300" cy="20002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9</xdr:col>
      <xdr:colOff>9525</xdr:colOff>
      <xdr:row>3</xdr:row>
      <xdr:rowOff>9525</xdr:rowOff>
    </xdr:from>
    <xdr:to>
      <xdr:col>11</xdr:col>
      <xdr:colOff>28575</xdr:colOff>
      <xdr:row>3</xdr:row>
      <xdr:rowOff>238125</xdr:rowOff>
    </xdr:to>
    <xdr:sp macro="" textlink="">
      <xdr:nvSpPr>
        <xdr:cNvPr id="62" name="Rectangle 61"/>
        <xdr:cNvSpPr/>
      </xdr:nvSpPr>
      <xdr:spPr>
        <a:xfrm>
          <a:off x="6238875" y="638175"/>
          <a:ext cx="1238250" cy="228600"/>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12</xdr:col>
      <xdr:colOff>9525</xdr:colOff>
      <xdr:row>4</xdr:row>
      <xdr:rowOff>19050</xdr:rowOff>
    </xdr:from>
    <xdr:to>
      <xdr:col>14</xdr:col>
      <xdr:colOff>19050</xdr:colOff>
      <xdr:row>5</xdr:row>
      <xdr:rowOff>0</xdr:rowOff>
    </xdr:to>
    <xdr:sp macro="" textlink="">
      <xdr:nvSpPr>
        <xdr:cNvPr id="63" name="Rectangle 62"/>
        <xdr:cNvSpPr/>
      </xdr:nvSpPr>
      <xdr:spPr>
        <a:xfrm>
          <a:off x="8067675" y="885825"/>
          <a:ext cx="1266825" cy="1809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15</xdr:col>
      <xdr:colOff>19050</xdr:colOff>
      <xdr:row>6</xdr:row>
      <xdr:rowOff>9525</xdr:rowOff>
    </xdr:from>
    <xdr:to>
      <xdr:col>16</xdr:col>
      <xdr:colOff>600075</xdr:colOff>
      <xdr:row>7</xdr:row>
      <xdr:rowOff>0</xdr:rowOff>
    </xdr:to>
    <xdr:sp macro="" textlink="">
      <xdr:nvSpPr>
        <xdr:cNvPr id="64" name="Rectangle 63"/>
        <xdr:cNvSpPr/>
      </xdr:nvSpPr>
      <xdr:spPr>
        <a:xfrm>
          <a:off x="9944100" y="1266825"/>
          <a:ext cx="1190625" cy="1809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3</xdr:col>
      <xdr:colOff>0</xdr:colOff>
      <xdr:row>6</xdr:row>
      <xdr:rowOff>0</xdr:rowOff>
    </xdr:from>
    <xdr:to>
      <xdr:col>4</xdr:col>
      <xdr:colOff>600075</xdr:colOff>
      <xdr:row>6</xdr:row>
      <xdr:rowOff>180975</xdr:rowOff>
    </xdr:to>
    <xdr:sp macro="" textlink="">
      <xdr:nvSpPr>
        <xdr:cNvPr id="66" name="Rectangle 65"/>
        <xdr:cNvSpPr/>
      </xdr:nvSpPr>
      <xdr:spPr>
        <a:xfrm>
          <a:off x="2105025" y="1257300"/>
          <a:ext cx="1257300" cy="1809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16</xdr:col>
      <xdr:colOff>28575</xdr:colOff>
      <xdr:row>12</xdr:row>
      <xdr:rowOff>19050</xdr:rowOff>
    </xdr:from>
    <xdr:to>
      <xdr:col>18</xdr:col>
      <xdr:colOff>9525</xdr:colOff>
      <xdr:row>13</xdr:row>
      <xdr:rowOff>9525</xdr:rowOff>
    </xdr:to>
    <xdr:sp macro="" textlink="">
      <xdr:nvSpPr>
        <xdr:cNvPr id="67" name="Rectangle 66"/>
        <xdr:cNvSpPr/>
      </xdr:nvSpPr>
      <xdr:spPr>
        <a:xfrm>
          <a:off x="10563225" y="2447925"/>
          <a:ext cx="1200150" cy="18097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16</xdr:col>
      <xdr:colOff>9525</xdr:colOff>
      <xdr:row>15</xdr:row>
      <xdr:rowOff>19050</xdr:rowOff>
    </xdr:from>
    <xdr:to>
      <xdr:col>18</xdr:col>
      <xdr:colOff>0</xdr:colOff>
      <xdr:row>16</xdr:row>
      <xdr:rowOff>180975</xdr:rowOff>
    </xdr:to>
    <xdr:sp macro="" textlink="">
      <xdr:nvSpPr>
        <xdr:cNvPr id="68" name="Rectangle 67"/>
        <xdr:cNvSpPr/>
      </xdr:nvSpPr>
      <xdr:spPr>
        <a:xfrm>
          <a:off x="10544175" y="3028950"/>
          <a:ext cx="1209675" cy="352425"/>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9525</xdr:colOff>
      <xdr:row>16</xdr:row>
      <xdr:rowOff>0</xdr:rowOff>
    </xdr:from>
    <xdr:to>
      <xdr:col>8</xdr:col>
      <xdr:colOff>0</xdr:colOff>
      <xdr:row>17</xdr:row>
      <xdr:rowOff>0</xdr:rowOff>
    </xdr:to>
    <xdr:sp macro="" textlink="">
      <xdr:nvSpPr>
        <xdr:cNvPr id="69" name="Rectangle 68"/>
        <xdr:cNvSpPr/>
      </xdr:nvSpPr>
      <xdr:spPr>
        <a:xfrm>
          <a:off x="4095750" y="3200400"/>
          <a:ext cx="1419225" cy="190500"/>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9525</xdr:colOff>
      <xdr:row>18</xdr:row>
      <xdr:rowOff>9525</xdr:rowOff>
    </xdr:from>
    <xdr:to>
      <xdr:col>8</xdr:col>
      <xdr:colOff>9525</xdr:colOff>
      <xdr:row>18</xdr:row>
      <xdr:rowOff>190500</xdr:rowOff>
    </xdr:to>
    <xdr:sp macro="" textlink="">
      <xdr:nvSpPr>
        <xdr:cNvPr id="70" name="Rectangle 69"/>
        <xdr:cNvSpPr/>
      </xdr:nvSpPr>
      <xdr:spPr>
        <a:xfrm>
          <a:off x="4095750" y="3600450"/>
          <a:ext cx="1428750" cy="180975"/>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5</xdr:col>
      <xdr:colOff>714375</xdr:colOff>
      <xdr:row>20</xdr:row>
      <xdr:rowOff>9525</xdr:rowOff>
    </xdr:from>
    <xdr:to>
      <xdr:col>8</xdr:col>
      <xdr:colOff>9525</xdr:colOff>
      <xdr:row>21</xdr:row>
      <xdr:rowOff>9525</xdr:rowOff>
    </xdr:to>
    <xdr:sp macro="" textlink="">
      <xdr:nvSpPr>
        <xdr:cNvPr id="71" name="Rectangle 70"/>
        <xdr:cNvSpPr/>
      </xdr:nvSpPr>
      <xdr:spPr>
        <a:xfrm>
          <a:off x="4086225" y="3981450"/>
          <a:ext cx="1438275" cy="190500"/>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9525</xdr:colOff>
      <xdr:row>21</xdr:row>
      <xdr:rowOff>190500</xdr:rowOff>
    </xdr:from>
    <xdr:to>
      <xdr:col>8</xdr:col>
      <xdr:colOff>0</xdr:colOff>
      <xdr:row>22</xdr:row>
      <xdr:rowOff>190500</xdr:rowOff>
    </xdr:to>
    <xdr:sp macro="" textlink="">
      <xdr:nvSpPr>
        <xdr:cNvPr id="72" name="Rectangle 71"/>
        <xdr:cNvSpPr/>
      </xdr:nvSpPr>
      <xdr:spPr>
        <a:xfrm>
          <a:off x="4095750" y="4352925"/>
          <a:ext cx="1419225" cy="190500"/>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9525</xdr:colOff>
      <xdr:row>24</xdr:row>
      <xdr:rowOff>9525</xdr:rowOff>
    </xdr:from>
    <xdr:to>
      <xdr:col>8</xdr:col>
      <xdr:colOff>9525</xdr:colOff>
      <xdr:row>25</xdr:row>
      <xdr:rowOff>0</xdr:rowOff>
    </xdr:to>
    <xdr:sp macro="" textlink="">
      <xdr:nvSpPr>
        <xdr:cNvPr id="73" name="Rectangle 72"/>
        <xdr:cNvSpPr/>
      </xdr:nvSpPr>
      <xdr:spPr>
        <a:xfrm>
          <a:off x="4095750" y="4743450"/>
          <a:ext cx="1428750" cy="190500"/>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3</xdr:col>
      <xdr:colOff>9525</xdr:colOff>
      <xdr:row>20</xdr:row>
      <xdr:rowOff>0</xdr:rowOff>
    </xdr:from>
    <xdr:to>
      <xdr:col>5</xdr:col>
      <xdr:colOff>9525</xdr:colOff>
      <xdr:row>21</xdr:row>
      <xdr:rowOff>0</xdr:rowOff>
    </xdr:to>
    <xdr:sp macro="" textlink="">
      <xdr:nvSpPr>
        <xdr:cNvPr id="74" name="Rectangle 73"/>
        <xdr:cNvSpPr/>
      </xdr:nvSpPr>
      <xdr:spPr>
        <a:xfrm>
          <a:off x="2114550" y="3971925"/>
          <a:ext cx="1266825" cy="190500"/>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0</xdr:col>
      <xdr:colOff>0</xdr:colOff>
      <xdr:row>19</xdr:row>
      <xdr:rowOff>180975</xdr:rowOff>
    </xdr:from>
    <xdr:to>
      <xdr:col>2</xdr:col>
      <xdr:colOff>9525</xdr:colOff>
      <xdr:row>20</xdr:row>
      <xdr:rowOff>171450</xdr:rowOff>
    </xdr:to>
    <xdr:sp macro="" textlink="">
      <xdr:nvSpPr>
        <xdr:cNvPr id="75" name="Rectangle 74"/>
        <xdr:cNvSpPr/>
      </xdr:nvSpPr>
      <xdr:spPr>
        <a:xfrm>
          <a:off x="0" y="3962400"/>
          <a:ext cx="1504950" cy="180975"/>
        </a:xfrm>
        <a:prstGeom prst="rect">
          <a:avLst/>
        </a:prstGeom>
        <a:no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0</xdr:col>
      <xdr:colOff>0</xdr:colOff>
      <xdr:row>24</xdr:row>
      <xdr:rowOff>190500</xdr:rowOff>
    </xdr:from>
    <xdr:to>
      <xdr:col>2</xdr:col>
      <xdr:colOff>0</xdr:colOff>
      <xdr:row>27</xdr:row>
      <xdr:rowOff>0</xdr:rowOff>
    </xdr:to>
    <xdr:sp macro="" textlink="">
      <xdr:nvSpPr>
        <xdr:cNvPr id="76" name="Rectangle 75"/>
        <xdr:cNvSpPr/>
      </xdr:nvSpPr>
      <xdr:spPr>
        <a:xfrm>
          <a:off x="0" y="4924425"/>
          <a:ext cx="1495425" cy="40005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3</xdr:col>
      <xdr:colOff>0</xdr:colOff>
      <xdr:row>28</xdr:row>
      <xdr:rowOff>0</xdr:rowOff>
    </xdr:from>
    <xdr:to>
      <xdr:col>5</xdr:col>
      <xdr:colOff>0</xdr:colOff>
      <xdr:row>29</xdr:row>
      <xdr:rowOff>0</xdr:rowOff>
    </xdr:to>
    <xdr:sp macro="" textlink="">
      <xdr:nvSpPr>
        <xdr:cNvPr id="77" name="Rectangle 76"/>
        <xdr:cNvSpPr/>
      </xdr:nvSpPr>
      <xdr:spPr>
        <a:xfrm>
          <a:off x="2105025" y="5514975"/>
          <a:ext cx="1266825" cy="19050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6</xdr:col>
      <xdr:colOff>0</xdr:colOff>
      <xdr:row>29</xdr:row>
      <xdr:rowOff>9525</xdr:rowOff>
    </xdr:from>
    <xdr:to>
      <xdr:col>8</xdr:col>
      <xdr:colOff>19050</xdr:colOff>
      <xdr:row>30</xdr:row>
      <xdr:rowOff>9525</xdr:rowOff>
    </xdr:to>
    <xdr:sp macro="" textlink="">
      <xdr:nvSpPr>
        <xdr:cNvPr id="78" name="Rectangle 77"/>
        <xdr:cNvSpPr/>
      </xdr:nvSpPr>
      <xdr:spPr>
        <a:xfrm>
          <a:off x="4086225" y="5715000"/>
          <a:ext cx="1447800" cy="19050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9</xdr:col>
      <xdr:colOff>9525</xdr:colOff>
      <xdr:row>28</xdr:row>
      <xdr:rowOff>19050</xdr:rowOff>
    </xdr:from>
    <xdr:to>
      <xdr:col>11</xdr:col>
      <xdr:colOff>9525</xdr:colOff>
      <xdr:row>29</xdr:row>
      <xdr:rowOff>19050</xdr:rowOff>
    </xdr:to>
    <xdr:sp macro="" textlink="">
      <xdr:nvSpPr>
        <xdr:cNvPr id="79" name="Rectangle 78"/>
        <xdr:cNvSpPr/>
      </xdr:nvSpPr>
      <xdr:spPr>
        <a:xfrm>
          <a:off x="6238875" y="5534025"/>
          <a:ext cx="1219200" cy="19050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12</xdr:col>
      <xdr:colOff>0</xdr:colOff>
      <xdr:row>29</xdr:row>
      <xdr:rowOff>0</xdr:rowOff>
    </xdr:from>
    <xdr:to>
      <xdr:col>14</xdr:col>
      <xdr:colOff>0</xdr:colOff>
      <xdr:row>30</xdr:row>
      <xdr:rowOff>0</xdr:rowOff>
    </xdr:to>
    <xdr:sp macro="" textlink="">
      <xdr:nvSpPr>
        <xdr:cNvPr id="80" name="Rectangle 79"/>
        <xdr:cNvSpPr/>
      </xdr:nvSpPr>
      <xdr:spPr>
        <a:xfrm>
          <a:off x="8058150" y="5705475"/>
          <a:ext cx="1257300" cy="19050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15</xdr:col>
      <xdr:colOff>9525</xdr:colOff>
      <xdr:row>25</xdr:row>
      <xdr:rowOff>180975</xdr:rowOff>
    </xdr:from>
    <xdr:to>
      <xdr:col>17</xdr:col>
      <xdr:colOff>9525</xdr:colOff>
      <xdr:row>27</xdr:row>
      <xdr:rowOff>0</xdr:rowOff>
    </xdr:to>
    <xdr:sp macro="" textlink="">
      <xdr:nvSpPr>
        <xdr:cNvPr id="81" name="Rectangle 80"/>
        <xdr:cNvSpPr/>
      </xdr:nvSpPr>
      <xdr:spPr>
        <a:xfrm>
          <a:off x="9934575" y="5114925"/>
          <a:ext cx="1219200" cy="20955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15</xdr:col>
      <xdr:colOff>9525</xdr:colOff>
      <xdr:row>30</xdr:row>
      <xdr:rowOff>9525</xdr:rowOff>
    </xdr:from>
    <xdr:to>
      <xdr:col>17</xdr:col>
      <xdr:colOff>9525</xdr:colOff>
      <xdr:row>31</xdr:row>
      <xdr:rowOff>9525</xdr:rowOff>
    </xdr:to>
    <xdr:sp macro="" textlink="">
      <xdr:nvSpPr>
        <xdr:cNvPr id="82" name="Rectangle 81"/>
        <xdr:cNvSpPr/>
      </xdr:nvSpPr>
      <xdr:spPr>
        <a:xfrm>
          <a:off x="9934575" y="5905500"/>
          <a:ext cx="1219200" cy="200025"/>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18</xdr:col>
      <xdr:colOff>9525</xdr:colOff>
      <xdr:row>28</xdr:row>
      <xdr:rowOff>9525</xdr:rowOff>
    </xdr:from>
    <xdr:to>
      <xdr:col>20</xdr:col>
      <xdr:colOff>0</xdr:colOff>
      <xdr:row>29</xdr:row>
      <xdr:rowOff>9525</xdr:rowOff>
    </xdr:to>
    <xdr:sp macro="" textlink="">
      <xdr:nvSpPr>
        <xdr:cNvPr id="84" name="Rectangle 83"/>
        <xdr:cNvSpPr/>
      </xdr:nvSpPr>
      <xdr:spPr>
        <a:xfrm>
          <a:off x="11763375" y="5524500"/>
          <a:ext cx="1247775" cy="190500"/>
        </a:xfrm>
        <a:prstGeom prst="rect">
          <a:avLst/>
        </a:prstGeom>
        <a:no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FR" sz="1100"/>
        </a:p>
      </xdr:txBody>
    </xdr:sp>
    <xdr:clientData/>
  </xdr:twoCellAnchor>
  <xdr:twoCellAnchor>
    <xdr:from>
      <xdr:col>4</xdr:col>
      <xdr:colOff>600075</xdr:colOff>
      <xdr:row>6</xdr:row>
      <xdr:rowOff>85725</xdr:rowOff>
    </xdr:from>
    <xdr:to>
      <xdr:col>6</xdr:col>
      <xdr:colOff>9525</xdr:colOff>
      <xdr:row>6</xdr:row>
      <xdr:rowOff>95250</xdr:rowOff>
    </xdr:to>
    <xdr:cxnSp macro="">
      <xdr:nvCxnSpPr>
        <xdr:cNvPr id="86" name="Elbow Connector 13"/>
        <xdr:cNvCxnSpPr>
          <a:stCxn id="66" idx="3"/>
          <a:endCxn id="60" idx="1"/>
        </xdr:cNvCxnSpPr>
      </xdr:nvCxnSpPr>
      <xdr:spPr>
        <a:xfrm flipV="1">
          <a:off x="3362325" y="1343025"/>
          <a:ext cx="733425" cy="9525"/>
        </a:xfrm>
        <a:prstGeom prst="bentConnector3">
          <a:avLst>
            <a:gd name="adj1" fmla="val 50000"/>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180975</xdr:colOff>
      <xdr:row>5</xdr:row>
      <xdr:rowOff>0</xdr:rowOff>
    </xdr:from>
    <xdr:to>
      <xdr:col>18</xdr:col>
      <xdr:colOff>628650</xdr:colOff>
      <xdr:row>7</xdr:row>
      <xdr:rowOff>114300</xdr:rowOff>
    </xdr:to>
    <xdr:cxnSp macro="">
      <xdr:nvCxnSpPr>
        <xdr:cNvPr id="107" name="Elbow Connector 18"/>
        <xdr:cNvCxnSpPr>
          <a:stCxn id="61" idx="2"/>
          <a:endCxn id="27" idx="0"/>
        </xdr:cNvCxnSpPr>
      </xdr:nvCxnSpPr>
      <xdr:spPr>
        <a:xfrm rot="5400000">
          <a:off x="11934825" y="1066800"/>
          <a:ext cx="447675" cy="495300"/>
        </a:xfrm>
        <a:prstGeom prst="bentConnector3">
          <a:avLst>
            <a:gd name="adj1" fmla="val 50000"/>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18</xdr:row>
      <xdr:rowOff>142875</xdr:rowOff>
    </xdr:from>
    <xdr:to>
      <xdr:col>6</xdr:col>
      <xdr:colOff>9525</xdr:colOff>
      <xdr:row>20</xdr:row>
      <xdr:rowOff>95250</xdr:rowOff>
    </xdr:to>
    <xdr:cxnSp macro="">
      <xdr:nvCxnSpPr>
        <xdr:cNvPr id="149" name="Elbow Connector 16"/>
        <xdr:cNvCxnSpPr>
          <a:stCxn id="70" idx="1"/>
          <a:endCxn id="74" idx="3"/>
        </xdr:cNvCxnSpPr>
      </xdr:nvCxnSpPr>
      <xdr:spPr>
        <a:xfrm rot="10800000" flipV="1">
          <a:off x="3381375" y="3733800"/>
          <a:ext cx="714375" cy="33337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20</xdr:row>
      <xdr:rowOff>95250</xdr:rowOff>
    </xdr:from>
    <xdr:to>
      <xdr:col>5</xdr:col>
      <xdr:colOff>714375</xdr:colOff>
      <xdr:row>20</xdr:row>
      <xdr:rowOff>104775</xdr:rowOff>
    </xdr:to>
    <xdr:cxnSp macro="">
      <xdr:nvCxnSpPr>
        <xdr:cNvPr id="153" name="Elbow Connector 16"/>
        <xdr:cNvCxnSpPr>
          <a:stCxn id="71" idx="1"/>
          <a:endCxn id="74" idx="3"/>
        </xdr:cNvCxnSpPr>
      </xdr:nvCxnSpPr>
      <xdr:spPr>
        <a:xfrm rot="10800000">
          <a:off x="3381375" y="4067175"/>
          <a:ext cx="704850" cy="9525"/>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20</xdr:row>
      <xdr:rowOff>95250</xdr:rowOff>
    </xdr:from>
    <xdr:to>
      <xdr:col>6</xdr:col>
      <xdr:colOff>9525</xdr:colOff>
      <xdr:row>22</xdr:row>
      <xdr:rowOff>95250</xdr:rowOff>
    </xdr:to>
    <xdr:cxnSp macro="">
      <xdr:nvCxnSpPr>
        <xdr:cNvPr id="154" name="Elbow Connector 16"/>
        <xdr:cNvCxnSpPr>
          <a:stCxn id="72" idx="1"/>
          <a:endCxn id="74" idx="3"/>
        </xdr:cNvCxnSpPr>
      </xdr:nvCxnSpPr>
      <xdr:spPr>
        <a:xfrm rot="10800000">
          <a:off x="3381375" y="4067175"/>
          <a:ext cx="714375" cy="381000"/>
        </a:xfrm>
        <a:prstGeom prst="bentConnector3">
          <a:avLst>
            <a:gd name="adj1" fmla="val 50000"/>
          </a:avLst>
        </a:prstGeom>
        <a:ln>
          <a:solidFill>
            <a:srgbClr val="00B05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xdr:colOff>
      <xdr:row>13</xdr:row>
      <xdr:rowOff>9525</xdr:rowOff>
    </xdr:from>
    <xdr:to>
      <xdr:col>18</xdr:col>
      <xdr:colOff>0</xdr:colOff>
      <xdr:row>16</xdr:row>
      <xdr:rowOff>9525</xdr:rowOff>
    </xdr:to>
    <xdr:cxnSp macro="">
      <xdr:nvCxnSpPr>
        <xdr:cNvPr id="65" name="Elbow Connector 18"/>
        <xdr:cNvCxnSpPr>
          <a:stCxn id="67" idx="2"/>
          <a:endCxn id="68" idx="3"/>
        </xdr:cNvCxnSpPr>
      </xdr:nvCxnSpPr>
      <xdr:spPr>
        <a:xfrm rot="16200000" flipH="1">
          <a:off x="11163300" y="2628900"/>
          <a:ext cx="590550" cy="581025"/>
        </a:xfrm>
        <a:prstGeom prst="bentConnector4">
          <a:avLst>
            <a:gd name="adj1" fmla="val 34874"/>
            <a:gd name="adj2" fmla="val 130493"/>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0</xdr:col>
      <xdr:colOff>704850</xdr:colOff>
      <xdr:row>1</xdr:row>
      <xdr:rowOff>171450</xdr:rowOff>
    </xdr:to>
    <xdr:pic>
      <xdr:nvPicPr>
        <xdr:cNvPr id="4" name="Image 3">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3350" y="95250"/>
          <a:ext cx="571500"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31</xdr:row>
      <xdr:rowOff>171450</xdr:rowOff>
    </xdr:from>
    <xdr:to>
      <xdr:col>0</xdr:col>
      <xdr:colOff>666750</xdr:colOff>
      <xdr:row>33</xdr:row>
      <xdr:rowOff>152400</xdr:rowOff>
    </xdr:to>
    <xdr:pic>
      <xdr:nvPicPr>
        <xdr:cNvPr id="6" name="Image 5"/>
        <xdr:cNvPicPr preferRelativeResize="1">
          <a:picLocks noChangeAspect="1"/>
        </xdr:cNvPicPr>
      </xdr:nvPicPr>
      <xdr:blipFill>
        <a:blip r:embed="rId1">
          <a:clrChange>
            <a:clrFrom>
              <a:srgbClr val="00CCFF"/>
            </a:clrFrom>
            <a:clrTo>
              <a:srgbClr val="00CCFF">
                <a:alpha val="0"/>
              </a:srgbClr>
            </a:clrTo>
          </a:clrChange>
        </a:blip>
        <a:stretch>
          <a:fillRect/>
        </a:stretch>
      </xdr:blipFill>
      <xdr:spPr>
        <a:xfrm>
          <a:off x="285750" y="6172200"/>
          <a:ext cx="381000" cy="371475"/>
        </a:xfrm>
        <a:prstGeom prst="rect">
          <a:avLst/>
        </a:prstGeom>
        <a:ln>
          <a:noFill/>
        </a:ln>
      </xdr:spPr>
    </xdr:pic>
    <xdr:clientData/>
  </xdr:twoCellAnchor>
  <xdr:twoCellAnchor editAs="oneCell">
    <xdr:from>
      <xdr:col>0</xdr:col>
      <xdr:colOff>285750</xdr:colOff>
      <xdr:row>40</xdr:row>
      <xdr:rowOff>9525</xdr:rowOff>
    </xdr:from>
    <xdr:to>
      <xdr:col>0</xdr:col>
      <xdr:colOff>666750</xdr:colOff>
      <xdr:row>42</xdr:row>
      <xdr:rowOff>0</xdr:rowOff>
    </xdr:to>
    <xdr:pic>
      <xdr:nvPicPr>
        <xdr:cNvPr id="7" name="Image 6"/>
        <xdr:cNvPicPr preferRelativeResize="1">
          <a:picLocks noChangeAspect="1"/>
        </xdr:cNvPicPr>
      </xdr:nvPicPr>
      <xdr:blipFill>
        <a:blip r:embed="rId2">
          <a:clrChange>
            <a:clrFrom>
              <a:srgbClr val="00CCFF"/>
            </a:clrFrom>
            <a:clrTo>
              <a:srgbClr val="00CCFF">
                <a:alpha val="0"/>
              </a:srgbClr>
            </a:clrTo>
          </a:clrChange>
        </a:blip>
        <a:stretch>
          <a:fillRect/>
        </a:stretch>
      </xdr:blipFill>
      <xdr:spPr>
        <a:xfrm>
          <a:off x="285750" y="7734300"/>
          <a:ext cx="381000" cy="381000"/>
        </a:xfrm>
        <a:prstGeom prst="rect">
          <a:avLst/>
        </a:prstGeom>
        <a:ln>
          <a:noFill/>
        </a:ln>
      </xdr:spPr>
    </xdr:pic>
    <xdr:clientData/>
  </xdr:twoCellAnchor>
  <xdr:twoCellAnchor editAs="oneCell">
    <xdr:from>
      <xdr:col>0</xdr:col>
      <xdr:colOff>285750</xdr:colOff>
      <xdr:row>36</xdr:row>
      <xdr:rowOff>0</xdr:rowOff>
    </xdr:from>
    <xdr:to>
      <xdr:col>0</xdr:col>
      <xdr:colOff>666750</xdr:colOff>
      <xdr:row>37</xdr:row>
      <xdr:rowOff>180975</xdr:rowOff>
    </xdr:to>
    <xdr:pic>
      <xdr:nvPicPr>
        <xdr:cNvPr id="8" name="Image 7"/>
        <xdr:cNvPicPr preferRelativeResize="1">
          <a:picLocks noChangeAspect="1"/>
        </xdr:cNvPicPr>
      </xdr:nvPicPr>
      <xdr:blipFill>
        <a:blip r:embed="rId3">
          <a:clrChange>
            <a:clrFrom>
              <a:srgbClr val="00CCFF"/>
            </a:clrFrom>
            <a:clrTo>
              <a:srgbClr val="00CCFF">
                <a:alpha val="0"/>
              </a:srgbClr>
            </a:clrTo>
          </a:clrChange>
        </a:blip>
        <a:stretch>
          <a:fillRect/>
        </a:stretch>
      </xdr:blipFill>
      <xdr:spPr>
        <a:xfrm>
          <a:off x="285750" y="6962775"/>
          <a:ext cx="381000" cy="371475"/>
        </a:xfrm>
        <a:prstGeom prst="rect">
          <a:avLst/>
        </a:prstGeom>
        <a:ln>
          <a:noFill/>
        </a:ln>
      </xdr:spPr>
    </xdr:pic>
    <xdr:clientData/>
  </xdr:twoCellAnchor>
  <xdr:twoCellAnchor editAs="oneCell">
    <xdr:from>
      <xdr:col>0</xdr:col>
      <xdr:colOff>219075</xdr:colOff>
      <xdr:row>0</xdr:row>
      <xdr:rowOff>85725</xdr:rowOff>
    </xdr:from>
    <xdr:to>
      <xdr:col>0</xdr:col>
      <xdr:colOff>790575</xdr:colOff>
      <xdr:row>1</xdr:row>
      <xdr:rowOff>57150</xdr:rowOff>
    </xdr:to>
    <xdr:pic>
      <xdr:nvPicPr>
        <xdr:cNvPr id="5" name="Image 4">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19075" y="85725"/>
          <a:ext cx="571500" cy="2667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18</xdr:col>
      <xdr:colOff>257175</xdr:colOff>
      <xdr:row>31</xdr:row>
      <xdr:rowOff>180975</xdr:rowOff>
    </xdr:from>
    <xdr:to>
      <xdr:col>33</xdr:col>
      <xdr:colOff>66675</xdr:colOff>
      <xdr:row>42</xdr:row>
      <xdr:rowOff>28575</xdr:rowOff>
    </xdr:to>
    <xdr:graphicFrame macro="">
      <xdr:nvGraphicFramePr>
        <xdr:cNvPr id="9" name="Graphique 8"/>
        <xdr:cNvGraphicFramePr/>
      </xdr:nvGraphicFramePr>
      <xdr:xfrm>
        <a:off x="8124825" y="6181725"/>
        <a:ext cx="5543550" cy="1962150"/>
      </xdr:xfrm>
      <a:graphic>
        <a:graphicData uri="http://schemas.openxmlformats.org/drawingml/2006/chart">
          <c:chart xmlns:c="http://schemas.openxmlformats.org/drawingml/2006/chart" r:id="rId7"/>
        </a:graphicData>
      </a:graphic>
    </xdr:graphicFrame>
    <xdr:clientData/>
  </xdr:twoCellAnchor>
</xdr:wsDr>
</file>

<file path=xl/tables/table1.xml><?xml version="1.0" encoding="utf-8"?>
<table xmlns="http://schemas.openxmlformats.org/spreadsheetml/2006/main" id="1" name="Tableau1" displayName="Tableau1" ref="B5:C20" totalsRowShown="0" headerRowDxfId="419" dataDxfId="417" tableBorderDxfId="416" headerRowBorderDxfId="418" totalsRowBorderDxfId="415">
  <autoFilter ref="B5:C20"/>
  <sortState ref="B6:C20">
    <sortCondition sortBy="value" ref="B6:B20"/>
  </sortState>
  <tableColumns count="2">
    <tableColumn id="1" name="Terme" dataDxfId="414"/>
    <tableColumn id="2" name="Définition" dataDxfId="413"/>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utique.afnor.org/norme/fd-x50-818/qualite-et-management-guide-pour-l-amelioration-de-la-performance-des-tpe-pme-par-une-demarche-qualite-progressive/article/794854/fa169976" TargetMode="External" /><Relationship Id="rId2" Type="http://schemas.openxmlformats.org/officeDocument/2006/relationships/hyperlink" Target="mailto:soaresden@gmail.com?subject=[Autodiag-FDX50-818]Contact" TargetMode="External" /><Relationship Id="rId3" Type="http://schemas.openxmlformats.org/officeDocument/2006/relationships/hyperlink" Target="mailto:marion-pierret@orange.fr?subject=[Autodiag-FDX50-818]Contact" TargetMode="External" /><Relationship Id="rId4" Type="http://schemas.openxmlformats.org/officeDocument/2006/relationships/hyperlink" Target="mailto:liu.chunmei.89@gmail.com?subject=[Autodiag-FDX50-818]Contact" TargetMode="External" /><Relationship Id="rId5" Type="http://schemas.openxmlformats.org/officeDocument/2006/relationships/hyperlink" Target="mailto:mathieudalage@gmail.com?subject=[Autodiag-FDX50-818]Contact" TargetMode="External" /><Relationship Id="rId6" Type="http://schemas.openxmlformats.org/officeDocument/2006/relationships/hyperlink" Target="mailto:ismaelwu@gmail.com?subject=[Autodiag-FDX50-818]Contact" TargetMode="External" /><Relationship Id="rId7" Type="http://schemas.openxmlformats.org/officeDocument/2006/relationships/hyperlink" Target="http://tinyurl.com/easyiso" TargetMode="External" /><Relationship Id="rId8" Type="http://schemas.openxmlformats.org/officeDocument/2006/relationships/hyperlink" Target="http://tinyurl.com/easyisopay"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oaresden@gmail.com?subject=[Autodiag-FDX50-818]Contact" TargetMode="External" /><Relationship Id="rId2" Type="http://schemas.openxmlformats.org/officeDocument/2006/relationships/hyperlink" Target="mailto:marion-pierret@orange.fr?subject=[Autodiag-FDX50-818]Contact" TargetMode="External" /><Relationship Id="rId3" Type="http://schemas.openxmlformats.org/officeDocument/2006/relationships/hyperlink" Target="mailto:liu.chunmei.89@gmail.com?subject=[Autodiag-FDX50-818]Contact" TargetMode="External" /><Relationship Id="rId4" Type="http://schemas.openxmlformats.org/officeDocument/2006/relationships/hyperlink" Target="mailto:mathieudalage@gmail.com?subject=[Autodiag-FDX50-818]Contact" TargetMode="External" /><Relationship Id="rId5" Type="http://schemas.openxmlformats.org/officeDocument/2006/relationships/hyperlink" Target="mailto:ismaelwu@gmail.com?subject=[Autodiag-FDX50-818]Contact" TargetMode="External" /><Relationship Id="rId6" Type="http://schemas.openxmlformats.org/officeDocument/2006/relationships/drawing" Target="../drawings/drawing5.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W58"/>
  <sheetViews>
    <sheetView showGridLines="0" tabSelected="1" zoomScale="70" zoomScaleNormal="70" zoomScaleSheetLayoutView="69" workbookViewId="0" topLeftCell="A1">
      <selection activeCell="V56" sqref="V56:W56"/>
    </sheetView>
  </sheetViews>
  <sheetFormatPr defaultColWidth="11.28125" defaultRowHeight="15"/>
  <cols>
    <col min="1" max="2" width="11.28125" style="164" customWidth="1"/>
    <col min="3" max="3" width="14.140625" style="164" customWidth="1"/>
    <col min="4" max="19" width="11.28125" style="164" customWidth="1"/>
    <col min="20" max="20" width="6.00390625" style="164" bestFit="1" customWidth="1"/>
    <col min="21" max="21" width="15.28125" style="164" bestFit="1" customWidth="1"/>
    <col min="22" max="23" width="13.8515625" style="164" customWidth="1"/>
    <col min="24" max="16384" width="11.28125" style="164" customWidth="1"/>
  </cols>
  <sheetData>
    <row r="1" spans="1:23" ht="15" customHeight="1">
      <c r="A1" s="536"/>
      <c r="B1" s="537" t="s">
        <v>336</v>
      </c>
      <c r="C1" s="537"/>
      <c r="D1" s="537"/>
      <c r="E1" s="537"/>
      <c r="F1" s="538"/>
      <c r="G1" s="538"/>
      <c r="H1" s="538"/>
      <c r="I1" s="538"/>
      <c r="J1" s="538"/>
      <c r="K1" s="538"/>
      <c r="L1" s="538"/>
      <c r="M1" s="538"/>
      <c r="N1" s="538"/>
      <c r="O1" s="538"/>
      <c r="P1" s="538"/>
      <c r="Q1" s="538"/>
      <c r="R1" s="538"/>
      <c r="S1" s="538"/>
      <c r="T1" s="538"/>
      <c r="U1" s="538"/>
      <c r="V1" s="538"/>
      <c r="W1" s="539"/>
    </row>
    <row r="2" spans="1:23" ht="15" customHeight="1" thickBot="1">
      <c r="A2" s="540"/>
      <c r="B2" s="541"/>
      <c r="C2" s="541"/>
      <c r="D2" s="541"/>
      <c r="E2" s="541"/>
      <c r="F2" s="542"/>
      <c r="G2" s="542"/>
      <c r="H2" s="542"/>
      <c r="I2" s="542"/>
      <c r="J2" s="542"/>
      <c r="K2" s="542"/>
      <c r="L2" s="542"/>
      <c r="M2" s="542"/>
      <c r="N2" s="542"/>
      <c r="O2" s="542"/>
      <c r="P2" s="542"/>
      <c r="Q2" s="543"/>
      <c r="R2" s="543"/>
      <c r="S2" s="543"/>
      <c r="T2" s="542"/>
      <c r="U2" s="542"/>
      <c r="V2" s="542"/>
      <c r="W2" s="544"/>
    </row>
    <row r="3" spans="1:23" ht="15" customHeight="1">
      <c r="A3" s="540"/>
      <c r="B3" s="541"/>
      <c r="C3" s="541"/>
      <c r="D3" s="541"/>
      <c r="E3" s="541"/>
      <c r="F3" s="542"/>
      <c r="G3" s="545" t="s">
        <v>369</v>
      </c>
      <c r="H3" s="546"/>
      <c r="I3" s="546"/>
      <c r="J3" s="546"/>
      <c r="K3" s="546"/>
      <c r="L3" s="546"/>
      <c r="M3" s="546"/>
      <c r="N3" s="547"/>
      <c r="O3" s="548"/>
      <c r="P3" s="543"/>
      <c r="Q3" s="543"/>
      <c r="R3" s="543"/>
      <c r="S3" s="549" t="s">
        <v>288</v>
      </c>
      <c r="T3" s="550"/>
      <c r="U3" s="551"/>
      <c r="V3" s="542"/>
      <c r="W3" s="544"/>
    </row>
    <row r="4" spans="1:23" ht="15" customHeight="1">
      <c r="A4" s="540"/>
      <c r="B4" s="541"/>
      <c r="C4" s="541"/>
      <c r="D4" s="541"/>
      <c r="E4" s="541"/>
      <c r="F4" s="542"/>
      <c r="G4" s="552" t="s">
        <v>370</v>
      </c>
      <c r="H4" s="553"/>
      <c r="I4" s="553"/>
      <c r="J4" s="553"/>
      <c r="K4" s="553"/>
      <c r="L4" s="553"/>
      <c r="M4" s="553"/>
      <c r="N4" s="553"/>
      <c r="O4" s="554"/>
      <c r="P4" s="543"/>
      <c r="Q4" s="543"/>
      <c r="R4" s="543"/>
      <c r="S4" s="555"/>
      <c r="T4" s="556"/>
      <c r="U4" s="557"/>
      <c r="V4" s="542"/>
      <c r="W4" s="544"/>
    </row>
    <row r="5" spans="1:23" ht="15" customHeight="1">
      <c r="A5" s="540"/>
      <c r="B5" s="541"/>
      <c r="C5" s="541"/>
      <c r="D5" s="541"/>
      <c r="E5" s="541"/>
      <c r="F5" s="542"/>
      <c r="G5" s="558" t="s">
        <v>327</v>
      </c>
      <c r="H5" s="553"/>
      <c r="I5" s="553"/>
      <c r="J5" s="553"/>
      <c r="K5" s="553"/>
      <c r="L5" s="553"/>
      <c r="M5" s="553"/>
      <c r="N5" s="553"/>
      <c r="O5" s="554"/>
      <c r="P5" s="543"/>
      <c r="Q5" s="543"/>
      <c r="R5" s="543"/>
      <c r="S5" s="555"/>
      <c r="T5" s="556"/>
      <c r="U5" s="557"/>
      <c r="V5" s="542"/>
      <c r="W5" s="544"/>
    </row>
    <row r="6" spans="1:23" ht="15" customHeight="1">
      <c r="A6" s="559"/>
      <c r="B6" s="541"/>
      <c r="C6" s="541"/>
      <c r="D6" s="541"/>
      <c r="E6" s="541"/>
      <c r="F6" s="543"/>
      <c r="G6" s="560" t="s">
        <v>393</v>
      </c>
      <c r="H6" s="561"/>
      <c r="I6" s="561"/>
      <c r="J6" s="561"/>
      <c r="K6" s="561"/>
      <c r="L6" s="561"/>
      <c r="M6" s="561"/>
      <c r="N6" s="561"/>
      <c r="O6" s="562"/>
      <c r="P6" s="543"/>
      <c r="Q6" s="543"/>
      <c r="R6" s="543"/>
      <c r="S6" s="555"/>
      <c r="T6" s="556"/>
      <c r="U6" s="557"/>
      <c r="V6" s="543"/>
      <c r="W6" s="544"/>
    </row>
    <row r="7" spans="1:23" ht="15" customHeight="1">
      <c r="A7" s="559"/>
      <c r="B7" s="543"/>
      <c r="C7" s="543"/>
      <c r="D7" s="543"/>
      <c r="E7" s="543"/>
      <c r="F7" s="543"/>
      <c r="G7" s="560" t="s">
        <v>394</v>
      </c>
      <c r="H7" s="561"/>
      <c r="I7" s="561"/>
      <c r="J7" s="561"/>
      <c r="K7" s="561"/>
      <c r="L7" s="561"/>
      <c r="M7" s="561"/>
      <c r="N7" s="561"/>
      <c r="O7" s="562"/>
      <c r="P7" s="543"/>
      <c r="Q7" s="543"/>
      <c r="R7" s="543"/>
      <c r="S7" s="555"/>
      <c r="T7" s="556"/>
      <c r="U7" s="557"/>
      <c r="V7" s="543"/>
      <c r="W7" s="544"/>
    </row>
    <row r="8" spans="1:23" ht="15" customHeight="1" thickBot="1">
      <c r="A8" s="559"/>
      <c r="B8" s="543"/>
      <c r="C8" s="543"/>
      <c r="D8" s="543"/>
      <c r="E8" s="543"/>
      <c r="F8" s="543"/>
      <c r="G8" s="563"/>
      <c r="H8" s="564"/>
      <c r="I8" s="565"/>
      <c r="J8" s="565"/>
      <c r="K8" s="565"/>
      <c r="L8" s="565"/>
      <c r="M8" s="565"/>
      <c r="N8" s="564"/>
      <c r="O8" s="566"/>
      <c r="P8" s="543"/>
      <c r="Q8" s="567"/>
      <c r="R8" s="543"/>
      <c r="S8" s="555"/>
      <c r="T8" s="556"/>
      <c r="U8" s="557"/>
      <c r="V8" s="543"/>
      <c r="W8" s="544"/>
    </row>
    <row r="9" spans="1:23" ht="15" customHeight="1" thickBot="1">
      <c r="A9" s="559"/>
      <c r="B9" s="543"/>
      <c r="C9" s="543"/>
      <c r="D9" s="543"/>
      <c r="E9" s="543"/>
      <c r="F9" s="543"/>
      <c r="G9" s="568" t="s">
        <v>371</v>
      </c>
      <c r="H9" s="569"/>
      <c r="I9" s="569"/>
      <c r="J9" s="569"/>
      <c r="K9" s="569"/>
      <c r="L9" s="569"/>
      <c r="M9" s="569"/>
      <c r="N9" s="569"/>
      <c r="O9" s="570"/>
      <c r="P9" s="258" t="s">
        <v>289</v>
      </c>
      <c r="Q9" s="259"/>
      <c r="R9" s="543"/>
      <c r="S9" s="555"/>
      <c r="T9" s="556"/>
      <c r="U9" s="557"/>
      <c r="V9" s="543"/>
      <c r="W9" s="544"/>
    </row>
    <row r="10" spans="1:23" ht="15" customHeight="1" thickBot="1">
      <c r="A10" s="559"/>
      <c r="B10" s="543"/>
      <c r="C10" s="543"/>
      <c r="D10" s="543"/>
      <c r="E10" s="543"/>
      <c r="F10" s="543"/>
      <c r="G10" s="571" t="s">
        <v>328</v>
      </c>
      <c r="H10" s="572"/>
      <c r="I10" s="572"/>
      <c r="J10" s="572"/>
      <c r="K10" s="572"/>
      <c r="L10" s="572"/>
      <c r="M10" s="572"/>
      <c r="N10" s="572"/>
      <c r="O10" s="573"/>
      <c r="P10" s="543"/>
      <c r="Q10" s="543"/>
      <c r="R10" s="543"/>
      <c r="S10" s="574"/>
      <c r="T10" s="575"/>
      <c r="U10" s="576"/>
      <c r="V10" s="577"/>
      <c r="W10" s="544"/>
    </row>
    <row r="11" spans="1:23" ht="15" customHeight="1">
      <c r="A11" s="559"/>
      <c r="B11" s="543"/>
      <c r="C11" s="543"/>
      <c r="D11" s="543"/>
      <c r="E11" s="543"/>
      <c r="F11" s="543"/>
      <c r="G11" s="578" t="s">
        <v>329</v>
      </c>
      <c r="H11" s="579"/>
      <c r="I11" s="579"/>
      <c r="J11" s="579"/>
      <c r="K11" s="579"/>
      <c r="L11" s="579"/>
      <c r="M11" s="579"/>
      <c r="N11" s="579"/>
      <c r="O11" s="580"/>
      <c r="P11" s="543"/>
      <c r="Q11" s="543"/>
      <c r="R11" s="543"/>
      <c r="S11" s="543"/>
      <c r="T11" s="543"/>
      <c r="U11" s="543"/>
      <c r="V11" s="543"/>
      <c r="W11" s="544"/>
    </row>
    <row r="12" spans="1:23" ht="15" customHeight="1" thickBot="1">
      <c r="A12" s="559"/>
      <c r="B12" s="543"/>
      <c r="C12" s="543"/>
      <c r="D12" s="543"/>
      <c r="E12" s="543"/>
      <c r="F12" s="543"/>
      <c r="G12" s="581"/>
      <c r="H12" s="582"/>
      <c r="I12" s="583"/>
      <c r="J12" s="583"/>
      <c r="K12" s="583"/>
      <c r="L12" s="583"/>
      <c r="M12" s="583"/>
      <c r="N12" s="583"/>
      <c r="O12" s="584"/>
      <c r="P12" s="543"/>
      <c r="Q12" s="543"/>
      <c r="R12" s="256" t="s">
        <v>28</v>
      </c>
      <c r="S12" s="256"/>
      <c r="T12" s="256" t="s">
        <v>32</v>
      </c>
      <c r="U12" s="256"/>
      <c r="V12" s="543"/>
      <c r="W12" s="544"/>
    </row>
    <row r="13" spans="1:23" ht="15" customHeight="1">
      <c r="A13" s="559"/>
      <c r="B13" s="543"/>
      <c r="C13" s="543"/>
      <c r="D13" s="543"/>
      <c r="E13" s="543"/>
      <c r="F13" s="543"/>
      <c r="G13" s="585" t="s">
        <v>334</v>
      </c>
      <c r="H13" s="586"/>
      <c r="I13" s="586"/>
      <c r="J13" s="586"/>
      <c r="K13" s="586"/>
      <c r="L13" s="586"/>
      <c r="M13" s="586"/>
      <c r="N13" s="586"/>
      <c r="O13" s="587"/>
      <c r="P13" s="543"/>
      <c r="Q13" s="543"/>
      <c r="R13" s="256" t="s">
        <v>30</v>
      </c>
      <c r="S13" s="256"/>
      <c r="T13" s="256" t="s">
        <v>31</v>
      </c>
      <c r="U13" s="256"/>
      <c r="V13" s="543"/>
      <c r="W13" s="544"/>
    </row>
    <row r="14" spans="1:23" ht="15" customHeight="1" thickBot="1">
      <c r="A14" s="559"/>
      <c r="B14" s="543"/>
      <c r="C14" s="543"/>
      <c r="D14" s="543"/>
      <c r="E14" s="543"/>
      <c r="F14" s="543"/>
      <c r="G14" s="588" t="s">
        <v>290</v>
      </c>
      <c r="H14" s="589"/>
      <c r="I14" s="589"/>
      <c r="J14" s="589"/>
      <c r="K14" s="589"/>
      <c r="L14" s="589"/>
      <c r="M14" s="589"/>
      <c r="N14" s="589"/>
      <c r="O14" s="590"/>
      <c r="P14" s="543"/>
      <c r="Q14" s="543"/>
      <c r="R14" s="242"/>
      <c r="S14" s="257" t="s">
        <v>29</v>
      </c>
      <c r="T14" s="257"/>
      <c r="U14" s="242"/>
      <c r="V14" s="543"/>
      <c r="W14" s="544"/>
    </row>
    <row r="15" spans="1:23" ht="15" customHeight="1">
      <c r="A15" s="559"/>
      <c r="B15" s="543"/>
      <c r="C15" s="543"/>
      <c r="D15" s="543"/>
      <c r="E15" s="543"/>
      <c r="F15" s="543"/>
      <c r="G15" s="581"/>
      <c r="H15" s="582"/>
      <c r="I15" s="582"/>
      <c r="J15" s="582"/>
      <c r="K15" s="582"/>
      <c r="L15" s="582"/>
      <c r="M15" s="582"/>
      <c r="N15" s="582"/>
      <c r="O15" s="591"/>
      <c r="P15" s="543"/>
      <c r="Q15" s="543"/>
      <c r="R15" s="592"/>
      <c r="S15" s="592"/>
      <c r="T15" s="592"/>
      <c r="U15" s="543"/>
      <c r="V15" s="593"/>
      <c r="W15" s="544"/>
    </row>
    <row r="16" spans="1:23" ht="15" customHeight="1" thickBot="1">
      <c r="A16" s="559"/>
      <c r="B16" s="543"/>
      <c r="C16" s="543"/>
      <c r="D16" s="543"/>
      <c r="E16" s="543"/>
      <c r="F16" s="543"/>
      <c r="G16" s="594" t="s">
        <v>335</v>
      </c>
      <c r="H16" s="595"/>
      <c r="I16" s="595"/>
      <c r="J16" s="595"/>
      <c r="K16" s="595"/>
      <c r="L16" s="595"/>
      <c r="M16" s="595"/>
      <c r="N16" s="595"/>
      <c r="O16" s="596"/>
      <c r="P16" s="543"/>
      <c r="Q16" s="543"/>
      <c r="R16" s="597"/>
      <c r="S16" s="597"/>
      <c r="T16" s="597"/>
      <c r="U16" s="597"/>
      <c r="V16" s="593"/>
      <c r="W16" s="544"/>
    </row>
    <row r="17" spans="1:23" ht="15" customHeight="1" thickBot="1">
      <c r="A17" s="559"/>
      <c r="B17" s="543"/>
      <c r="C17" s="543"/>
      <c r="D17" s="543"/>
      <c r="E17" s="543"/>
      <c r="F17" s="543"/>
      <c r="G17" s="543"/>
      <c r="H17" s="543"/>
      <c r="I17" s="598"/>
      <c r="J17" s="599"/>
      <c r="K17" s="600"/>
      <c r="L17" s="600"/>
      <c r="M17" s="600"/>
      <c r="N17" s="600"/>
      <c r="O17" s="600"/>
      <c r="P17" s="600"/>
      <c r="Q17" s="543"/>
      <c r="R17" s="597"/>
      <c r="S17" s="597"/>
      <c r="T17" s="597"/>
      <c r="U17" s="597"/>
      <c r="V17" s="543"/>
      <c r="W17" s="544"/>
    </row>
    <row r="18" spans="1:23" ht="15" customHeight="1">
      <c r="A18" s="559"/>
      <c r="B18" s="601" t="s">
        <v>331</v>
      </c>
      <c r="C18" s="602"/>
      <c r="D18" s="602"/>
      <c r="E18" s="602"/>
      <c r="F18" s="602"/>
      <c r="G18" s="603"/>
      <c r="H18" s="604"/>
      <c r="I18" s="605"/>
      <c r="J18" s="606"/>
      <c r="K18" s="607" t="s">
        <v>330</v>
      </c>
      <c r="L18" s="608"/>
      <c r="M18" s="608"/>
      <c r="N18" s="608"/>
      <c r="O18" s="608"/>
      <c r="P18" s="609"/>
      <c r="Q18" s="610"/>
      <c r="R18" s="611"/>
      <c r="S18" s="612"/>
      <c r="T18" s="612"/>
      <c r="U18" s="613"/>
      <c r="V18" s="543"/>
      <c r="W18" s="544"/>
    </row>
    <row r="19" spans="1:23" ht="15" customHeight="1" thickBot="1">
      <c r="A19" s="559"/>
      <c r="B19" s="614"/>
      <c r="C19" s="615"/>
      <c r="D19" s="615"/>
      <c r="E19" s="615"/>
      <c r="F19" s="615"/>
      <c r="G19" s="616"/>
      <c r="H19" s="604"/>
      <c r="I19" s="617"/>
      <c r="J19" s="618"/>
      <c r="K19" s="619"/>
      <c r="L19" s="620"/>
      <c r="M19" s="620"/>
      <c r="N19" s="620"/>
      <c r="O19" s="620"/>
      <c r="P19" s="621"/>
      <c r="Q19" s="622"/>
      <c r="R19" s="622"/>
      <c r="S19" s="622"/>
      <c r="T19" s="622"/>
      <c r="U19" s="623"/>
      <c r="V19" s="543"/>
      <c r="W19" s="544"/>
    </row>
    <row r="20" spans="1:23" ht="15" customHeight="1" thickBot="1">
      <c r="A20" s="559"/>
      <c r="B20" s="624" t="s">
        <v>332</v>
      </c>
      <c r="C20" s="625"/>
      <c r="D20" s="625" t="s">
        <v>333</v>
      </c>
      <c r="E20" s="625"/>
      <c r="F20" s="625"/>
      <c r="G20" s="626"/>
      <c r="H20" s="543"/>
      <c r="I20" s="543"/>
      <c r="J20" s="627"/>
      <c r="K20" s="622"/>
      <c r="L20" s="622"/>
      <c r="M20" s="622"/>
      <c r="N20" s="622"/>
      <c r="O20" s="622"/>
      <c r="P20" s="622"/>
      <c r="Q20" s="622"/>
      <c r="R20" s="622"/>
      <c r="S20" s="622"/>
      <c r="T20" s="622"/>
      <c r="U20" s="623"/>
      <c r="V20" s="543"/>
      <c r="W20" s="544"/>
    </row>
    <row r="21" spans="1:23" ht="15" customHeight="1" thickBot="1">
      <c r="A21" s="559"/>
      <c r="B21" s="628"/>
      <c r="C21" s="629"/>
      <c r="D21" s="629"/>
      <c r="E21" s="629"/>
      <c r="F21" s="629"/>
      <c r="G21" s="630"/>
      <c r="H21" s="543"/>
      <c r="I21" s="543"/>
      <c r="J21" s="627"/>
      <c r="K21" s="631" t="s">
        <v>347</v>
      </c>
      <c r="L21" s="632"/>
      <c r="M21" s="632"/>
      <c r="N21" s="632"/>
      <c r="O21" s="632"/>
      <c r="P21" s="632"/>
      <c r="Q21" s="632"/>
      <c r="R21" s="632"/>
      <c r="S21" s="633" t="s">
        <v>155</v>
      </c>
      <c r="T21" s="634"/>
      <c r="U21" s="623"/>
      <c r="V21" s="543"/>
      <c r="W21" s="544"/>
    </row>
    <row r="22" spans="1:23" ht="15" customHeight="1">
      <c r="A22" s="559"/>
      <c r="B22" s="635"/>
      <c r="C22" s="636"/>
      <c r="D22" s="636"/>
      <c r="E22" s="636"/>
      <c r="F22" s="636"/>
      <c r="G22" s="637"/>
      <c r="H22" s="543"/>
      <c r="I22" s="543"/>
      <c r="J22" s="627"/>
      <c r="K22" s="638"/>
      <c r="L22" s="639"/>
      <c r="M22" s="639"/>
      <c r="N22" s="639"/>
      <c r="O22" s="639"/>
      <c r="P22" s="639"/>
      <c r="Q22" s="639"/>
      <c r="R22" s="639"/>
      <c r="S22" s="640"/>
      <c r="T22" s="641"/>
      <c r="U22" s="623"/>
      <c r="V22" s="543"/>
      <c r="W22" s="544"/>
    </row>
    <row r="23" spans="1:23" ht="15" customHeight="1" thickBot="1">
      <c r="A23" s="559"/>
      <c r="B23" s="635"/>
      <c r="C23" s="636"/>
      <c r="D23" s="173"/>
      <c r="E23" s="173"/>
      <c r="F23" s="173"/>
      <c r="G23" s="174"/>
      <c r="H23" s="543"/>
      <c r="I23" s="543"/>
      <c r="J23" s="627"/>
      <c r="K23" s="2" t="s">
        <v>8</v>
      </c>
      <c r="L23" s="167" t="s">
        <v>0</v>
      </c>
      <c r="M23" s="167" t="s">
        <v>10</v>
      </c>
      <c r="N23" s="167" t="s">
        <v>1</v>
      </c>
      <c r="O23" s="167" t="s">
        <v>2</v>
      </c>
      <c r="P23" s="167" t="s">
        <v>3</v>
      </c>
      <c r="Q23" s="167" t="s">
        <v>4</v>
      </c>
      <c r="R23" s="167" t="s">
        <v>5</v>
      </c>
      <c r="S23" s="642">
        <f>'N1'!K2</f>
        <v>0</v>
      </c>
      <c r="T23" s="643"/>
      <c r="U23" s="623"/>
      <c r="V23" s="740" t="s">
        <v>381</v>
      </c>
      <c r="W23" s="741"/>
    </row>
    <row r="24" spans="1:23" ht="15" customHeight="1">
      <c r="A24" s="559"/>
      <c r="B24" s="635"/>
      <c r="C24" s="636"/>
      <c r="D24" s="173"/>
      <c r="E24" s="173"/>
      <c r="F24" s="173"/>
      <c r="G24" s="174"/>
      <c r="H24" s="543"/>
      <c r="I24" s="543"/>
      <c r="J24" s="627"/>
      <c r="K24" s="622"/>
      <c r="L24" s="622"/>
      <c r="M24" s="622"/>
      <c r="N24" s="622"/>
      <c r="O24" s="622"/>
      <c r="P24" s="622"/>
      <c r="Q24" s="644" t="s">
        <v>165</v>
      </c>
      <c r="R24" s="644"/>
      <c r="S24" s="645" t="str">
        <f>'N1'!J3</f>
        <v>NON</v>
      </c>
      <c r="T24" s="645"/>
      <c r="U24" s="623"/>
      <c r="V24" s="543"/>
      <c r="W24" s="544"/>
    </row>
    <row r="25" spans="1:23" ht="15" customHeight="1">
      <c r="A25" s="559"/>
      <c r="B25" s="646"/>
      <c r="C25" s="173"/>
      <c r="D25" s="173"/>
      <c r="E25" s="173"/>
      <c r="F25" s="173"/>
      <c r="G25" s="174"/>
      <c r="H25" s="543"/>
      <c r="I25" s="543"/>
      <c r="J25" s="627"/>
      <c r="K25" s="622"/>
      <c r="L25" s="622"/>
      <c r="M25" s="622"/>
      <c r="N25" s="622"/>
      <c r="O25" s="622"/>
      <c r="P25" s="622"/>
      <c r="Q25" s="622"/>
      <c r="R25" s="622"/>
      <c r="S25" s="622"/>
      <c r="T25" s="622"/>
      <c r="U25" s="623"/>
      <c r="V25" s="543"/>
      <c r="W25" s="544"/>
    </row>
    <row r="26" spans="1:23" ht="15" customHeight="1" thickBot="1">
      <c r="A26" s="559"/>
      <c r="B26" s="646"/>
      <c r="C26" s="173"/>
      <c r="D26" s="173"/>
      <c r="E26" s="173"/>
      <c r="F26" s="173"/>
      <c r="G26" s="174"/>
      <c r="H26" s="543"/>
      <c r="I26" s="543"/>
      <c r="J26" s="627"/>
      <c r="K26" s="622"/>
      <c r="L26" s="622"/>
      <c r="M26" s="622"/>
      <c r="N26" s="622"/>
      <c r="O26" s="622"/>
      <c r="P26" s="622"/>
      <c r="Q26" s="622"/>
      <c r="R26" s="622"/>
      <c r="S26" s="622"/>
      <c r="T26" s="622"/>
      <c r="U26" s="623"/>
      <c r="V26" s="543"/>
      <c r="W26" s="544"/>
    </row>
    <row r="27" spans="1:23" ht="15" customHeight="1">
      <c r="A27" s="559"/>
      <c r="B27" s="647" t="s">
        <v>343</v>
      </c>
      <c r="C27" s="648"/>
      <c r="D27" s="648"/>
      <c r="E27" s="648"/>
      <c r="F27" s="648"/>
      <c r="G27" s="649"/>
      <c r="H27" s="543"/>
      <c r="I27" s="543"/>
      <c r="J27" s="627"/>
      <c r="K27" s="650" t="s">
        <v>346</v>
      </c>
      <c r="L27" s="651"/>
      <c r="M27" s="651"/>
      <c r="N27" s="651"/>
      <c r="O27" s="651"/>
      <c r="P27" s="651"/>
      <c r="Q27" s="651"/>
      <c r="R27" s="652"/>
      <c r="S27" s="653" t="s">
        <v>155</v>
      </c>
      <c r="T27" s="654"/>
      <c r="U27" s="623"/>
      <c r="V27" s="543"/>
      <c r="W27" s="544"/>
    </row>
    <row r="28" spans="1:23" ht="15" customHeight="1">
      <c r="A28" s="559"/>
      <c r="B28" s="647"/>
      <c r="C28" s="648"/>
      <c r="D28" s="648"/>
      <c r="E28" s="648"/>
      <c r="F28" s="648"/>
      <c r="G28" s="649"/>
      <c r="H28" s="543"/>
      <c r="I28" s="543"/>
      <c r="J28" s="627"/>
      <c r="K28" s="655"/>
      <c r="L28" s="656"/>
      <c r="M28" s="656"/>
      <c r="N28" s="656"/>
      <c r="O28" s="656"/>
      <c r="P28" s="656"/>
      <c r="Q28" s="656"/>
      <c r="R28" s="657"/>
      <c r="S28" s="658"/>
      <c r="T28" s="659"/>
      <c r="U28" s="660"/>
      <c r="V28" s="661"/>
      <c r="W28" s="544"/>
    </row>
    <row r="29" spans="1:23" ht="15" customHeight="1" thickBot="1">
      <c r="A29" s="540"/>
      <c r="B29" s="647"/>
      <c r="C29" s="648"/>
      <c r="D29" s="648"/>
      <c r="E29" s="648"/>
      <c r="F29" s="648"/>
      <c r="G29" s="649"/>
      <c r="H29" s="542"/>
      <c r="I29" s="543"/>
      <c r="J29" s="627"/>
      <c r="K29" s="3" t="s">
        <v>6</v>
      </c>
      <c r="L29" s="168" t="s">
        <v>20</v>
      </c>
      <c r="M29" s="168" t="s">
        <v>21</v>
      </c>
      <c r="N29" s="168" t="s">
        <v>22</v>
      </c>
      <c r="O29" s="168" t="s">
        <v>23</v>
      </c>
      <c r="P29" s="168" t="s">
        <v>24</v>
      </c>
      <c r="Q29" s="168" t="s">
        <v>11</v>
      </c>
      <c r="R29" s="168" t="s">
        <v>15</v>
      </c>
      <c r="S29" s="662">
        <f>'N2'!K2</f>
        <v>0</v>
      </c>
      <c r="T29" s="663"/>
      <c r="U29" s="660"/>
      <c r="V29" s="661"/>
      <c r="W29" s="544"/>
    </row>
    <row r="30" spans="1:23" ht="15" customHeight="1">
      <c r="A30" s="540"/>
      <c r="B30" s="647"/>
      <c r="C30" s="648"/>
      <c r="D30" s="648"/>
      <c r="E30" s="648"/>
      <c r="F30" s="648"/>
      <c r="G30" s="649"/>
      <c r="H30" s="542"/>
      <c r="I30" s="543"/>
      <c r="J30" s="627"/>
      <c r="K30" s="622"/>
      <c r="L30" s="622"/>
      <c r="M30" s="622"/>
      <c r="N30" s="622"/>
      <c r="O30" s="622"/>
      <c r="P30" s="622"/>
      <c r="Q30" s="622"/>
      <c r="R30" s="622"/>
      <c r="S30" s="622"/>
      <c r="T30" s="622"/>
      <c r="U30" s="623"/>
      <c r="V30" s="543"/>
      <c r="W30" s="544"/>
    </row>
    <row r="31" spans="1:23" ht="15" customHeight="1">
      <c r="A31" s="540"/>
      <c r="B31" s="647"/>
      <c r="C31" s="648"/>
      <c r="D31" s="648"/>
      <c r="E31" s="648"/>
      <c r="F31" s="648"/>
      <c r="G31" s="649"/>
      <c r="H31" s="542"/>
      <c r="I31" s="543"/>
      <c r="J31" s="627"/>
      <c r="K31" s="622"/>
      <c r="L31" s="622"/>
      <c r="M31" s="622"/>
      <c r="N31" s="622"/>
      <c r="O31" s="622"/>
      <c r="P31" s="622"/>
      <c r="Q31" s="622"/>
      <c r="R31" s="622"/>
      <c r="S31" s="622"/>
      <c r="T31" s="622"/>
      <c r="U31" s="664"/>
      <c r="V31" s="665"/>
      <c r="W31" s="544"/>
    </row>
    <row r="32" spans="1:23" ht="15" customHeight="1" thickBot="1">
      <c r="A32" s="540"/>
      <c r="B32" s="646"/>
      <c r="C32" s="173"/>
      <c r="D32" s="173"/>
      <c r="E32" s="173"/>
      <c r="F32" s="173"/>
      <c r="G32" s="174"/>
      <c r="H32" s="542"/>
      <c r="I32" s="543"/>
      <c r="J32" s="627"/>
      <c r="K32" s="666"/>
      <c r="L32" s="666"/>
      <c r="M32" s="666"/>
      <c r="N32" s="666"/>
      <c r="O32" s="666"/>
      <c r="P32" s="666"/>
      <c r="Q32" s="666"/>
      <c r="R32" s="666"/>
      <c r="S32" s="666"/>
      <c r="T32" s="666"/>
      <c r="U32" s="664"/>
      <c r="V32" s="665"/>
      <c r="W32" s="544"/>
    </row>
    <row r="33" spans="1:23" ht="15" customHeight="1">
      <c r="A33" s="540"/>
      <c r="B33" s="646"/>
      <c r="C33" s="173"/>
      <c r="D33" s="173"/>
      <c r="E33" s="173"/>
      <c r="F33" s="173"/>
      <c r="G33" s="174"/>
      <c r="H33" s="542"/>
      <c r="I33" s="543"/>
      <c r="J33" s="627"/>
      <c r="K33" s="667" t="s">
        <v>345</v>
      </c>
      <c r="L33" s="668"/>
      <c r="M33" s="668"/>
      <c r="N33" s="668"/>
      <c r="O33" s="668"/>
      <c r="P33" s="668"/>
      <c r="Q33" s="668"/>
      <c r="R33" s="668"/>
      <c r="S33" s="669" t="s">
        <v>155</v>
      </c>
      <c r="T33" s="670"/>
      <c r="U33" s="623"/>
      <c r="V33" s="543"/>
      <c r="W33" s="544"/>
    </row>
    <row r="34" spans="1:23" ht="15" customHeight="1">
      <c r="A34" s="540"/>
      <c r="B34" s="646"/>
      <c r="C34" s="173"/>
      <c r="D34" s="173"/>
      <c r="E34" s="173"/>
      <c r="F34" s="173"/>
      <c r="G34" s="174"/>
      <c r="H34" s="542"/>
      <c r="I34" s="543"/>
      <c r="J34" s="627"/>
      <c r="K34" s="671"/>
      <c r="L34" s="672"/>
      <c r="M34" s="672"/>
      <c r="N34" s="672"/>
      <c r="O34" s="672"/>
      <c r="P34" s="672"/>
      <c r="Q34" s="672"/>
      <c r="R34" s="672"/>
      <c r="S34" s="673"/>
      <c r="T34" s="674"/>
      <c r="U34" s="675"/>
      <c r="V34" s="542"/>
      <c r="W34" s="544"/>
    </row>
    <row r="35" spans="1:23" ht="15" customHeight="1" thickBot="1">
      <c r="A35" s="540"/>
      <c r="B35" s="646"/>
      <c r="C35" s="173"/>
      <c r="D35" s="173"/>
      <c r="E35" s="173"/>
      <c r="F35" s="173"/>
      <c r="G35" s="174"/>
      <c r="H35" s="542"/>
      <c r="I35" s="543"/>
      <c r="J35" s="627"/>
      <c r="K35" s="4" t="s">
        <v>7</v>
      </c>
      <c r="L35" s="169" t="s">
        <v>9</v>
      </c>
      <c r="M35" s="169" t="s">
        <v>14</v>
      </c>
      <c r="N35" s="169" t="s">
        <v>13</v>
      </c>
      <c r="O35" s="169" t="s">
        <v>12</v>
      </c>
      <c r="P35" s="169" t="s">
        <v>25</v>
      </c>
      <c r="Q35" s="169" t="s">
        <v>26</v>
      </c>
      <c r="R35" s="169" t="s">
        <v>27</v>
      </c>
      <c r="S35" s="676">
        <f>'N3'!K2</f>
        <v>0</v>
      </c>
      <c r="T35" s="677"/>
      <c r="U35" s="623"/>
      <c r="V35" s="542"/>
      <c r="W35" s="544"/>
    </row>
    <row r="36" spans="1:23" ht="15" customHeight="1" thickBot="1">
      <c r="A36" s="540"/>
      <c r="B36" s="646"/>
      <c r="C36" s="173"/>
      <c r="D36" s="173"/>
      <c r="E36" s="173"/>
      <c r="F36" s="636"/>
      <c r="G36" s="637"/>
      <c r="H36" s="542"/>
      <c r="I36" s="543"/>
      <c r="J36" s="678"/>
      <c r="K36" s="679"/>
      <c r="L36" s="679"/>
      <c r="M36" s="679"/>
      <c r="N36" s="679"/>
      <c r="O36" s="679"/>
      <c r="P36" s="679"/>
      <c r="Q36" s="679"/>
      <c r="R36" s="679"/>
      <c r="S36" s="679"/>
      <c r="T36" s="679"/>
      <c r="U36" s="680"/>
      <c r="V36" s="542"/>
      <c r="W36" s="544"/>
    </row>
    <row r="37" spans="1:23" ht="15" customHeight="1" thickBot="1">
      <c r="A37" s="540"/>
      <c r="B37" s="646"/>
      <c r="C37" s="173"/>
      <c r="D37" s="173"/>
      <c r="E37" s="173"/>
      <c r="F37" s="636"/>
      <c r="G37" s="637"/>
      <c r="H37" s="542"/>
      <c r="I37" s="543"/>
      <c r="J37" s="543"/>
      <c r="K37" s="543"/>
      <c r="L37" s="543"/>
      <c r="M37" s="543"/>
      <c r="N37" s="543"/>
      <c r="O37" s="543"/>
      <c r="P37" s="543"/>
      <c r="Q37" s="543"/>
      <c r="R37" s="543"/>
      <c r="S37" s="543"/>
      <c r="T37" s="543"/>
      <c r="U37" s="543"/>
      <c r="V37" s="542"/>
      <c r="W37" s="544"/>
    </row>
    <row r="38" spans="1:23" ht="15" customHeight="1" thickBot="1">
      <c r="A38" s="540"/>
      <c r="B38" s="635"/>
      <c r="C38" s="636"/>
      <c r="D38" s="173"/>
      <c r="E38" s="173"/>
      <c r="F38" s="636"/>
      <c r="G38" s="637"/>
      <c r="H38" s="542"/>
      <c r="I38" s="681"/>
      <c r="J38" s="682"/>
      <c r="K38" s="682"/>
      <c r="L38" s="682"/>
      <c r="M38" s="682"/>
      <c r="N38" s="682"/>
      <c r="O38" s="682"/>
      <c r="P38" s="682"/>
      <c r="Q38" s="682"/>
      <c r="R38" s="682"/>
      <c r="S38" s="682"/>
      <c r="T38" s="682"/>
      <c r="U38" s="683"/>
      <c r="V38" s="542"/>
      <c r="W38" s="544"/>
    </row>
    <row r="39" spans="1:23" ht="15" customHeight="1">
      <c r="A39" s="559"/>
      <c r="B39" s="646"/>
      <c r="C39" s="173"/>
      <c r="D39" s="173"/>
      <c r="E39" s="173"/>
      <c r="F39" s="173"/>
      <c r="G39" s="174"/>
      <c r="H39" s="543"/>
      <c r="I39" s="684"/>
      <c r="J39" s="685" t="s">
        <v>326</v>
      </c>
      <c r="K39" s="686"/>
      <c r="L39" s="686"/>
      <c r="M39" s="686"/>
      <c r="N39" s="686"/>
      <c r="O39" s="687"/>
      <c r="P39" s="688"/>
      <c r="Q39" s="688"/>
      <c r="R39" s="689" t="s">
        <v>399</v>
      </c>
      <c r="S39" s="690"/>
      <c r="T39" s="691"/>
      <c r="U39" s="692"/>
      <c r="V39" s="543"/>
      <c r="W39" s="544"/>
    </row>
    <row r="40" spans="1:23" ht="15" customHeight="1" thickBot="1">
      <c r="A40" s="559"/>
      <c r="B40" s="647" t="s">
        <v>342</v>
      </c>
      <c r="C40" s="648"/>
      <c r="D40" s="648"/>
      <c r="E40" s="648"/>
      <c r="F40" s="648"/>
      <c r="G40" s="649"/>
      <c r="H40" s="543"/>
      <c r="I40" s="684"/>
      <c r="J40" s="693"/>
      <c r="K40" s="694"/>
      <c r="L40" s="694"/>
      <c r="M40" s="694"/>
      <c r="N40" s="694"/>
      <c r="O40" s="695"/>
      <c r="P40" s="688"/>
      <c r="Q40" s="688"/>
      <c r="R40" s="696"/>
      <c r="S40" s="697"/>
      <c r="T40" s="698"/>
      <c r="U40" s="692"/>
      <c r="V40" s="543"/>
      <c r="W40" s="544"/>
    </row>
    <row r="41" spans="1:23" ht="15" customHeight="1">
      <c r="A41" s="559"/>
      <c r="B41" s="647"/>
      <c r="C41" s="648"/>
      <c r="D41" s="648"/>
      <c r="E41" s="648"/>
      <c r="F41" s="648"/>
      <c r="G41" s="649"/>
      <c r="H41" s="543"/>
      <c r="I41" s="684"/>
      <c r="J41" s="688"/>
      <c r="K41" s="688"/>
      <c r="L41" s="688"/>
      <c r="M41" s="688"/>
      <c r="N41" s="688"/>
      <c r="O41" s="688"/>
      <c r="P41" s="688"/>
      <c r="Q41" s="688"/>
      <c r="R41" s="696"/>
      <c r="S41" s="697"/>
      <c r="T41" s="698"/>
      <c r="U41" s="692"/>
      <c r="V41" s="543"/>
      <c r="W41" s="544"/>
    </row>
    <row r="42" spans="1:23" ht="15" customHeight="1">
      <c r="A42" s="559"/>
      <c r="B42" s="647"/>
      <c r="C42" s="648"/>
      <c r="D42" s="648"/>
      <c r="E42" s="648"/>
      <c r="F42" s="648"/>
      <c r="G42" s="649"/>
      <c r="H42" s="543"/>
      <c r="I42" s="684"/>
      <c r="J42" s="688"/>
      <c r="K42" s="688"/>
      <c r="L42" s="688"/>
      <c r="M42" s="688"/>
      <c r="N42" s="688"/>
      <c r="O42" s="688"/>
      <c r="P42" s="688"/>
      <c r="Q42" s="688"/>
      <c r="R42" s="699">
        <f>(S23+S29+S35)/3</f>
        <v>0</v>
      </c>
      <c r="S42" s="700"/>
      <c r="T42" s="701"/>
      <c r="U42" s="692"/>
      <c r="V42" s="543"/>
      <c r="W42" s="544"/>
    </row>
    <row r="43" spans="1:23" ht="15" customHeight="1" thickBot="1">
      <c r="A43" s="559"/>
      <c r="B43" s="647"/>
      <c r="C43" s="648"/>
      <c r="D43" s="648"/>
      <c r="E43" s="648"/>
      <c r="F43" s="648"/>
      <c r="G43" s="649"/>
      <c r="H43" s="543"/>
      <c r="I43" s="684"/>
      <c r="J43" s="688"/>
      <c r="K43" s="688"/>
      <c r="L43" s="688"/>
      <c r="M43" s="688"/>
      <c r="N43" s="688"/>
      <c r="O43" s="688"/>
      <c r="P43" s="688"/>
      <c r="Q43" s="688"/>
      <c r="R43" s="702"/>
      <c r="S43" s="703"/>
      <c r="T43" s="704"/>
      <c r="U43" s="692"/>
      <c r="V43" s="543"/>
      <c r="W43" s="544"/>
    </row>
    <row r="44" spans="1:23" ht="15" customHeight="1">
      <c r="A44" s="559"/>
      <c r="B44" s="647"/>
      <c r="C44" s="648"/>
      <c r="D44" s="648"/>
      <c r="E44" s="648"/>
      <c r="F44" s="648"/>
      <c r="G44" s="649"/>
      <c r="H44" s="543"/>
      <c r="I44" s="684"/>
      <c r="J44" s="688"/>
      <c r="K44" s="688"/>
      <c r="L44" s="688"/>
      <c r="M44" s="688"/>
      <c r="N44" s="688"/>
      <c r="O44" s="688"/>
      <c r="P44" s="688"/>
      <c r="Q44" s="688"/>
      <c r="R44" s="688"/>
      <c r="S44" s="688"/>
      <c r="T44" s="688"/>
      <c r="U44" s="692"/>
      <c r="V44" s="543"/>
      <c r="W44" s="544"/>
    </row>
    <row r="45" spans="1:23" ht="15" customHeight="1">
      <c r="A45" s="559"/>
      <c r="B45" s="646"/>
      <c r="C45" s="173"/>
      <c r="D45" s="173"/>
      <c r="E45" s="173"/>
      <c r="F45" s="173"/>
      <c r="G45" s="174"/>
      <c r="H45" s="543"/>
      <c r="I45" s="684"/>
      <c r="J45" s="688"/>
      <c r="K45" s="688"/>
      <c r="L45" s="688"/>
      <c r="M45" s="688"/>
      <c r="N45" s="688"/>
      <c r="O45" s="688"/>
      <c r="P45" s="688"/>
      <c r="Q45" s="688"/>
      <c r="R45" s="688"/>
      <c r="S45" s="688"/>
      <c r="T45" s="688"/>
      <c r="U45" s="692"/>
      <c r="V45" s="705"/>
      <c r="W45" s="706"/>
    </row>
    <row r="46" spans="1:23" ht="15" customHeight="1">
      <c r="A46" s="559"/>
      <c r="B46" s="646"/>
      <c r="C46" s="173"/>
      <c r="D46" s="173"/>
      <c r="E46" s="173"/>
      <c r="F46" s="173"/>
      <c r="G46" s="174"/>
      <c r="H46" s="543"/>
      <c r="I46" s="684"/>
      <c r="J46" s="688"/>
      <c r="K46" s="688"/>
      <c r="L46" s="688"/>
      <c r="M46" s="688"/>
      <c r="N46" s="688"/>
      <c r="O46" s="688"/>
      <c r="P46" s="688"/>
      <c r="Q46" s="688"/>
      <c r="R46" s="688"/>
      <c r="S46" s="688"/>
      <c r="T46" s="688"/>
      <c r="U46" s="692"/>
      <c r="V46" s="543"/>
      <c r="W46" s="544"/>
    </row>
    <row r="47" spans="1:23" ht="15" customHeight="1">
      <c r="A47" s="559"/>
      <c r="B47" s="646"/>
      <c r="C47" s="173"/>
      <c r="D47" s="173"/>
      <c r="E47" s="173"/>
      <c r="F47" s="173"/>
      <c r="G47" s="174"/>
      <c r="H47" s="543"/>
      <c r="I47" s="684"/>
      <c r="J47" s="707"/>
      <c r="K47" s="707"/>
      <c r="L47" s="688"/>
      <c r="M47" s="688"/>
      <c r="N47" s="688"/>
      <c r="O47" s="688"/>
      <c r="P47" s="688"/>
      <c r="Q47" s="688"/>
      <c r="R47" s="688"/>
      <c r="S47" s="688"/>
      <c r="T47" s="688"/>
      <c r="U47" s="692"/>
      <c r="V47" s="543"/>
      <c r="W47" s="544"/>
    </row>
    <row r="48" spans="1:23" ht="15" customHeight="1">
      <c r="A48" s="559"/>
      <c r="B48" s="646"/>
      <c r="C48" s="708"/>
      <c r="D48" s="708"/>
      <c r="E48" s="708"/>
      <c r="F48" s="708"/>
      <c r="G48" s="174"/>
      <c r="H48" s="543"/>
      <c r="I48" s="684"/>
      <c r="J48" s="707"/>
      <c r="K48" s="707"/>
      <c r="L48" s="688"/>
      <c r="M48" s="688"/>
      <c r="N48" s="688"/>
      <c r="O48" s="688"/>
      <c r="P48" s="688"/>
      <c r="Q48" s="688"/>
      <c r="R48" s="688"/>
      <c r="S48" s="688"/>
      <c r="T48" s="688"/>
      <c r="U48" s="692"/>
      <c r="V48" s="543"/>
      <c r="W48" s="544"/>
    </row>
    <row r="49" spans="1:23" ht="15" customHeight="1">
      <c r="A49" s="559"/>
      <c r="B49" s="709"/>
      <c r="C49" s="708"/>
      <c r="D49" s="708"/>
      <c r="E49" s="708"/>
      <c r="F49" s="708"/>
      <c r="G49" s="174"/>
      <c r="H49" s="543"/>
      <c r="I49" s="684"/>
      <c r="J49" s="707"/>
      <c r="K49" s="707"/>
      <c r="L49" s="688"/>
      <c r="M49" s="688"/>
      <c r="N49" s="688"/>
      <c r="O49" s="688"/>
      <c r="P49" s="688"/>
      <c r="Q49" s="688"/>
      <c r="R49" s="688"/>
      <c r="S49" s="688"/>
      <c r="T49" s="688"/>
      <c r="U49" s="692"/>
      <c r="V49" s="543"/>
      <c r="W49" s="544"/>
    </row>
    <row r="50" spans="1:23" ht="15" customHeight="1">
      <c r="A50" s="559"/>
      <c r="B50" s="709"/>
      <c r="C50" s="708"/>
      <c r="D50" s="708"/>
      <c r="E50" s="708"/>
      <c r="F50" s="708"/>
      <c r="G50" s="174"/>
      <c r="H50" s="543"/>
      <c r="I50" s="684"/>
      <c r="J50" s="707"/>
      <c r="K50" s="707"/>
      <c r="L50" s="688"/>
      <c r="M50" s="688"/>
      <c r="N50" s="688"/>
      <c r="O50" s="688"/>
      <c r="P50" s="688"/>
      <c r="Q50" s="688"/>
      <c r="R50" s="688"/>
      <c r="S50" s="688"/>
      <c r="T50" s="688"/>
      <c r="U50" s="710" t="s">
        <v>353</v>
      </c>
      <c r="V50" s="543"/>
      <c r="W50" s="544"/>
    </row>
    <row r="51" spans="1:23" ht="15" customHeight="1">
      <c r="A51" s="559"/>
      <c r="B51" s="646"/>
      <c r="C51" s="173"/>
      <c r="D51" s="173"/>
      <c r="E51" s="173"/>
      <c r="F51" s="173"/>
      <c r="G51" s="174"/>
      <c r="H51" s="543"/>
      <c r="I51" s="684"/>
      <c r="J51" s="707"/>
      <c r="K51" s="707"/>
      <c r="L51" s="688"/>
      <c r="M51" s="688"/>
      <c r="N51" s="688"/>
      <c r="O51" s="688"/>
      <c r="P51" s="688"/>
      <c r="Q51" s="688"/>
      <c r="R51" s="688"/>
      <c r="S51" s="688"/>
      <c r="T51" s="688"/>
      <c r="U51" s="711"/>
      <c r="V51" s="543"/>
      <c r="W51" s="544"/>
    </row>
    <row r="52" spans="1:23" ht="15" customHeight="1">
      <c r="A52" s="559"/>
      <c r="B52" s="647" t="s">
        <v>344</v>
      </c>
      <c r="C52" s="648"/>
      <c r="D52" s="648"/>
      <c r="E52" s="648"/>
      <c r="F52" s="648"/>
      <c r="G52" s="649"/>
      <c r="H52" s="543"/>
      <c r="I52" s="684"/>
      <c r="J52" s="688"/>
      <c r="K52" s="688"/>
      <c r="L52" s="688"/>
      <c r="M52" s="688"/>
      <c r="N52" s="688"/>
      <c r="O52" s="688"/>
      <c r="P52" s="688"/>
      <c r="Q52" s="712" t="s">
        <v>383</v>
      </c>
      <c r="R52" s="713"/>
      <c r="S52" s="714"/>
      <c r="T52" s="715">
        <f>'N1'!H2</f>
        <v>32</v>
      </c>
      <c r="U52" s="716">
        <f>SUM('N1'!H8:H13)</f>
        <v>0</v>
      </c>
      <c r="V52" s="543"/>
      <c r="W52" s="544"/>
    </row>
    <row r="53" spans="1:23" ht="15" customHeight="1">
      <c r="A53" s="559"/>
      <c r="B53" s="647"/>
      <c r="C53" s="648"/>
      <c r="D53" s="648"/>
      <c r="E53" s="648"/>
      <c r="F53" s="648"/>
      <c r="G53" s="649"/>
      <c r="H53" s="543"/>
      <c r="I53" s="684"/>
      <c r="J53" s="688"/>
      <c r="K53" s="688"/>
      <c r="L53" s="688"/>
      <c r="M53" s="688"/>
      <c r="N53" s="688"/>
      <c r="O53" s="688"/>
      <c r="P53" s="688"/>
      <c r="Q53" s="717" t="s">
        <v>384</v>
      </c>
      <c r="R53" s="718"/>
      <c r="S53" s="719"/>
      <c r="T53" s="720">
        <f>'N2'!$H$2</f>
        <v>40</v>
      </c>
      <c r="U53" s="716">
        <f>SUM('N2'!$H$8:$H$13)</f>
        <v>0</v>
      </c>
      <c r="V53" s="543"/>
      <c r="W53" s="544"/>
    </row>
    <row r="54" spans="1:23" ht="15" customHeight="1">
      <c r="A54" s="559"/>
      <c r="B54" s="647"/>
      <c r="C54" s="648"/>
      <c r="D54" s="648"/>
      <c r="E54" s="648"/>
      <c r="F54" s="648"/>
      <c r="G54" s="649"/>
      <c r="H54" s="543"/>
      <c r="I54" s="684"/>
      <c r="J54" s="688"/>
      <c r="K54" s="688"/>
      <c r="L54" s="688"/>
      <c r="M54" s="688"/>
      <c r="N54" s="688"/>
      <c r="O54" s="688"/>
      <c r="P54" s="688"/>
      <c r="Q54" s="721" t="s">
        <v>385</v>
      </c>
      <c r="R54" s="722"/>
      <c r="S54" s="723"/>
      <c r="T54" s="720">
        <f>'N3'!$H$2</f>
        <v>40</v>
      </c>
      <c r="U54" s="716">
        <f>SUM('N3'!$H$8:$H$13)</f>
        <v>0</v>
      </c>
      <c r="V54" s="543"/>
      <c r="W54" s="544"/>
    </row>
    <row r="55" spans="1:23" ht="15" customHeight="1">
      <c r="A55" s="559"/>
      <c r="B55" s="647"/>
      <c r="C55" s="648"/>
      <c r="D55" s="648"/>
      <c r="E55" s="648"/>
      <c r="F55" s="648"/>
      <c r="G55" s="649"/>
      <c r="H55" s="543"/>
      <c r="I55" s="684"/>
      <c r="J55" s="688"/>
      <c r="K55" s="688"/>
      <c r="L55" s="688"/>
      <c r="M55" s="688"/>
      <c r="N55" s="688"/>
      <c r="O55" s="688"/>
      <c r="P55" s="688"/>
      <c r="Q55" s="724" t="s">
        <v>386</v>
      </c>
      <c r="R55" s="725"/>
      <c r="S55" s="726"/>
      <c r="T55" s="720">
        <f>T52+T53+T54</f>
        <v>112</v>
      </c>
      <c r="U55" s="716">
        <f>U52+U53+U54</f>
        <v>0</v>
      </c>
      <c r="V55" s="543"/>
      <c r="W55" s="544"/>
    </row>
    <row r="56" spans="1:23" ht="15" customHeight="1" thickBot="1">
      <c r="A56" s="559"/>
      <c r="B56" s="727"/>
      <c r="C56" s="728"/>
      <c r="D56" s="728"/>
      <c r="E56" s="728"/>
      <c r="F56" s="728"/>
      <c r="G56" s="729"/>
      <c r="H56" s="543"/>
      <c r="I56" s="730"/>
      <c r="J56" s="731"/>
      <c r="K56" s="731"/>
      <c r="L56" s="731"/>
      <c r="M56" s="731"/>
      <c r="N56" s="731"/>
      <c r="O56" s="731"/>
      <c r="P56" s="731"/>
      <c r="Q56" s="731"/>
      <c r="R56" s="731"/>
      <c r="S56" s="731"/>
      <c r="T56" s="731"/>
      <c r="U56" s="732"/>
      <c r="V56" s="534" t="s">
        <v>398</v>
      </c>
      <c r="W56" s="535"/>
    </row>
    <row r="57" spans="1:23" ht="15" customHeight="1" thickBot="1">
      <c r="A57" s="733"/>
      <c r="B57" s="543"/>
      <c r="C57" s="597"/>
      <c r="D57" s="597"/>
      <c r="E57" s="597"/>
      <c r="F57" s="597"/>
      <c r="G57" s="543"/>
      <c r="H57" s="543"/>
      <c r="I57" s="543"/>
      <c r="J57" s="543"/>
      <c r="K57" s="543"/>
      <c r="L57" s="543"/>
      <c r="M57" s="543"/>
      <c r="N57" s="543"/>
      <c r="O57" s="543"/>
      <c r="P57" s="543"/>
      <c r="Q57" s="543"/>
      <c r="R57" s="543"/>
      <c r="S57" s="543"/>
      <c r="T57" s="543"/>
      <c r="U57" s="543"/>
      <c r="V57" s="543"/>
      <c r="W57" s="544"/>
    </row>
    <row r="58" spans="1:23" ht="15" customHeight="1" thickBot="1">
      <c r="A58" s="734"/>
      <c r="B58" s="735" t="s">
        <v>372</v>
      </c>
      <c r="C58" s="736"/>
      <c r="D58" s="736"/>
      <c r="E58" s="736"/>
      <c r="F58" s="736"/>
      <c r="G58" s="736"/>
      <c r="H58" s="736"/>
      <c r="I58" s="736"/>
      <c r="J58" s="736"/>
      <c r="K58" s="736"/>
      <c r="L58" s="736"/>
      <c r="M58" s="736"/>
      <c r="N58" s="736"/>
      <c r="O58" s="736"/>
      <c r="P58" s="736"/>
      <c r="Q58" s="736"/>
      <c r="R58" s="736"/>
      <c r="S58" s="736"/>
      <c r="T58" s="736"/>
      <c r="U58" s="737"/>
      <c r="V58" s="738" t="s">
        <v>397</v>
      </c>
      <c r="W58" s="739">
        <v>41929</v>
      </c>
    </row>
  </sheetData>
  <sheetProtection password="E967" sheet="1" objects="1" scenarios="1" selectLockedCells="1"/>
  <mergeCells count="54">
    <mergeCell ref="V56:W56"/>
    <mergeCell ref="V23:W23"/>
    <mergeCell ref="B1:E6"/>
    <mergeCell ref="R12:S12"/>
    <mergeCell ref="T12:U12"/>
    <mergeCell ref="P9:Q9"/>
    <mergeCell ref="G5:O5"/>
    <mergeCell ref="G4:O4"/>
    <mergeCell ref="S3:U10"/>
    <mergeCell ref="G6:O6"/>
    <mergeCell ref="G7:O7"/>
    <mergeCell ref="G11:O11"/>
    <mergeCell ref="G10:O10"/>
    <mergeCell ref="T17:U17"/>
    <mergeCell ref="B58:U58"/>
    <mergeCell ref="U50:U51"/>
    <mergeCell ref="Q52:S52"/>
    <mergeCell ref="Q53:S53"/>
    <mergeCell ref="Q54:S54"/>
    <mergeCell ref="Q55:S55"/>
    <mergeCell ref="C57:D57"/>
    <mergeCell ref="E57:F57"/>
    <mergeCell ref="S24:T24"/>
    <mergeCell ref="B18:G19"/>
    <mergeCell ref="B20:C21"/>
    <mergeCell ref="K18:P19"/>
    <mergeCell ref="B52:G56"/>
    <mergeCell ref="B40:G44"/>
    <mergeCell ref="B27:G31"/>
    <mergeCell ref="R42:T43"/>
    <mergeCell ref="J39:O40"/>
    <mergeCell ref="S33:T34"/>
    <mergeCell ref="S35:T35"/>
    <mergeCell ref="K33:R34"/>
    <mergeCell ref="D20:G21"/>
    <mergeCell ref="S18:T18"/>
    <mergeCell ref="K21:R22"/>
    <mergeCell ref="S23:T23"/>
    <mergeCell ref="V45:W45"/>
    <mergeCell ref="R39:T41"/>
    <mergeCell ref="G14:O14"/>
    <mergeCell ref="G13:O13"/>
    <mergeCell ref="G9:O9"/>
    <mergeCell ref="K27:R28"/>
    <mergeCell ref="S27:T28"/>
    <mergeCell ref="S29:T29"/>
    <mergeCell ref="S21:T22"/>
    <mergeCell ref="R13:S13"/>
    <mergeCell ref="T13:U13"/>
    <mergeCell ref="S14:T14"/>
    <mergeCell ref="T16:U16"/>
    <mergeCell ref="R16:S16"/>
    <mergeCell ref="R17:S17"/>
    <mergeCell ref="G16:O16"/>
  </mergeCells>
  <hyperlinks>
    <hyperlink ref="K23" location="'N1'!A1" display="A1"/>
    <hyperlink ref="K29" location="'N2'!A1" display="B1"/>
    <hyperlink ref="K35" location="'N3'!A1" display="C1"/>
    <hyperlink ref="L23:R23" location="'N1'!A1" display="A1"/>
    <hyperlink ref="L29:R29" location="'N2'!A1" display="B1"/>
    <hyperlink ref="L35:R35" location="'N3'!A1" display="C1"/>
    <hyperlink ref="P9" r:id="rId1" display="http://www.boutique.afnor.org/norme/fd-x50-818/qualite-et-management-guide-pour-l-amelioration-de-la-performance-des-tpe-pme-par-une-demarche-qualite-progressive/article/794854/fa169976"/>
    <hyperlink ref="R12:S12" r:id="rId2" display="SOARES Denis"/>
    <hyperlink ref="T12:U12" r:id="rId3" display="PIERRET Marion"/>
    <hyperlink ref="T13:U13" r:id="rId4" display="LIU Chunmei"/>
    <hyperlink ref="R13:S13" r:id="rId5" display="DA LAGE Mathieu"/>
    <hyperlink ref="S14:T14" r:id="rId6" display="WU Jian"/>
    <hyperlink ref="V23" r:id="rId7" display="http://tinyurl.com/easyiso"/>
    <hyperlink ref="V56" r:id="rId8" display="http://tinyurl.com/easyisopay"/>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2"/>
  <ignoredErrors>
    <ignoredError sqref="T52:U55 R42 S23:T24 S29 S35" unlockedFormula="1"/>
  </ignoredErrors>
  <drawing r:id="rId11"/>
  <legacy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K51"/>
  <sheetViews>
    <sheetView zoomScale="70" zoomScaleNormal="70" workbookViewId="0" topLeftCell="A1">
      <pane ySplit="2" topLeftCell="A3" activePane="bottomLeft" state="frozen"/>
      <selection pane="topLeft" activeCell="D39" sqref="D38:H43"/>
      <selection pane="bottomLeft" activeCell="D4" sqref="D4:E4"/>
    </sheetView>
  </sheetViews>
  <sheetFormatPr defaultColWidth="11.28125" defaultRowHeight="15"/>
  <cols>
    <col min="1" max="1" width="2.28125" style="100" customWidth="1"/>
    <col min="2" max="2" width="4.140625" style="101" customWidth="1"/>
    <col min="3" max="3" width="118.7109375" style="102" bestFit="1" customWidth="1"/>
    <col min="4" max="4" width="2.28125" style="81" bestFit="1" customWidth="1"/>
    <col min="5" max="5" width="15.421875" style="81" bestFit="1" customWidth="1"/>
    <col min="6" max="6" width="17.7109375" style="81" bestFit="1" customWidth="1"/>
    <col min="7" max="7" width="35.00390625" style="81" bestFit="1" customWidth="1"/>
    <col min="8" max="8" width="8.28125" style="81" customWidth="1"/>
    <col min="9" max="9" width="8.7109375" style="81" bestFit="1" customWidth="1"/>
    <col min="10" max="10" width="11.28125" style="81" customWidth="1"/>
    <col min="11" max="11" width="9.7109375" style="81" bestFit="1" customWidth="1"/>
    <col min="12" max="16384" width="11.28125" style="81" customWidth="1"/>
  </cols>
  <sheetData>
    <row r="1" spans="1:11" ht="30" customHeight="1" thickBot="1">
      <c r="A1" s="269" t="s">
        <v>38</v>
      </c>
      <c r="B1" s="270"/>
      <c r="C1" s="270"/>
      <c r="D1" s="270"/>
      <c r="E1" s="270"/>
      <c r="F1" s="255"/>
      <c r="G1" s="264" t="s">
        <v>147</v>
      </c>
      <c r="H1" s="265"/>
      <c r="I1" s="265"/>
      <c r="J1" s="265"/>
      <c r="K1" s="266"/>
    </row>
    <row r="2" spans="1:11" ht="30" customHeight="1" thickBot="1">
      <c r="A2" s="271"/>
      <c r="B2" s="272"/>
      <c r="C2" s="272"/>
      <c r="D2" s="272"/>
      <c r="E2" s="272"/>
      <c r="F2" s="496"/>
      <c r="G2" s="82" t="s">
        <v>389</v>
      </c>
      <c r="H2" s="83">
        <f>IF(J3="OUI",SUM(D:D),SUM(D:D)-4)</f>
        <v>32</v>
      </c>
      <c r="I2" s="267" t="s">
        <v>158</v>
      </c>
      <c r="J2" s="268"/>
      <c r="K2" s="180">
        <f>SUM($H$8:$H$13)/$H$2</f>
        <v>0</v>
      </c>
    </row>
    <row r="3" spans="1:11" ht="18.75">
      <c r="A3" s="273" t="s">
        <v>39</v>
      </c>
      <c r="B3" s="274"/>
      <c r="C3" s="274"/>
      <c r="D3" s="84">
        <f>COUNT(A4:A8)</f>
        <v>5</v>
      </c>
      <c r="E3" s="166" t="s">
        <v>387</v>
      </c>
      <c r="F3" s="509" t="s">
        <v>396</v>
      </c>
      <c r="G3" s="499" t="s">
        <v>388</v>
      </c>
      <c r="H3" s="260"/>
      <c r="I3" s="260"/>
      <c r="J3" s="136" t="s">
        <v>356</v>
      </c>
      <c r="K3" s="85"/>
    </row>
    <row r="4" spans="1:11" ht="15">
      <c r="A4" s="86">
        <v>1</v>
      </c>
      <c r="B4" s="87">
        <f>IF(D4="_",0,1)</f>
        <v>0</v>
      </c>
      <c r="C4" s="219" t="s">
        <v>294</v>
      </c>
      <c r="D4" s="261" t="s">
        <v>348</v>
      </c>
      <c r="E4" s="497"/>
      <c r="F4" s="510"/>
      <c r="G4" s="88"/>
      <c r="H4" s="88"/>
      <c r="I4" s="88"/>
      <c r="J4" s="88"/>
      <c r="K4" s="85"/>
    </row>
    <row r="5" spans="1:11" ht="15">
      <c r="A5" s="86">
        <v>2</v>
      </c>
      <c r="B5" s="87">
        <f aca="true" t="shared" si="0" ref="B5:B8">IF(D5="_",0,1)</f>
        <v>0</v>
      </c>
      <c r="C5" s="219" t="s">
        <v>295</v>
      </c>
      <c r="D5" s="261" t="s">
        <v>348</v>
      </c>
      <c r="E5" s="497"/>
      <c r="F5" s="510"/>
      <c r="G5" s="500" t="s">
        <v>153</v>
      </c>
      <c r="H5" s="263"/>
      <c r="I5" s="263"/>
      <c r="J5" s="88"/>
      <c r="K5" s="85"/>
    </row>
    <row r="6" spans="1:11" ht="15">
      <c r="A6" s="86">
        <v>3</v>
      </c>
      <c r="B6" s="87">
        <f t="shared" si="0"/>
        <v>0</v>
      </c>
      <c r="C6" s="219" t="s">
        <v>390</v>
      </c>
      <c r="D6" s="261" t="s">
        <v>348</v>
      </c>
      <c r="E6" s="497"/>
      <c r="F6" s="510"/>
      <c r="G6" s="501" t="s">
        <v>146</v>
      </c>
      <c r="H6" s="89" t="s">
        <v>154</v>
      </c>
      <c r="I6" s="89" t="s">
        <v>155</v>
      </c>
      <c r="J6" s="88"/>
      <c r="K6" s="85"/>
    </row>
    <row r="7" spans="1:11" ht="15">
      <c r="A7" s="86">
        <v>4</v>
      </c>
      <c r="B7" s="87">
        <f t="shared" si="0"/>
        <v>0</v>
      </c>
      <c r="C7" s="219" t="s">
        <v>40</v>
      </c>
      <c r="D7" s="261" t="s">
        <v>348</v>
      </c>
      <c r="E7" s="497"/>
      <c r="F7" s="510"/>
      <c r="G7" s="502" t="s">
        <v>348</v>
      </c>
      <c r="H7" s="90">
        <f>IF(J3="OUI",COUNTIF($D:$D,G7),COUNTIF($D$1:$D$44,G7))</f>
        <v>32</v>
      </c>
      <c r="I7" s="181">
        <f aca="true" t="shared" si="1" ref="I7:I13">H7/$H$2</f>
        <v>1</v>
      </c>
      <c r="J7" s="88"/>
      <c r="K7" s="85"/>
    </row>
    <row r="8" spans="1:11" ht="15">
      <c r="A8" s="86">
        <v>5</v>
      </c>
      <c r="B8" s="87">
        <f t="shared" si="0"/>
        <v>0</v>
      </c>
      <c r="C8" s="219" t="s">
        <v>41</v>
      </c>
      <c r="D8" s="261" t="s">
        <v>348</v>
      </c>
      <c r="E8" s="497"/>
      <c r="F8" s="510"/>
      <c r="G8" s="503" t="s">
        <v>148</v>
      </c>
      <c r="H8" s="90">
        <f>IF($J$3="OUI",COUNTIF($D:$E,G8),COUNTIF($D$1:$E$43,G8))</f>
        <v>0</v>
      </c>
      <c r="I8" s="181">
        <f t="shared" si="1"/>
        <v>0</v>
      </c>
      <c r="J8" s="88"/>
      <c r="K8" s="85"/>
    </row>
    <row r="9" spans="1:11" ht="18">
      <c r="A9" s="275" t="s">
        <v>42</v>
      </c>
      <c r="B9" s="276"/>
      <c r="C9" s="276"/>
      <c r="D9" s="91">
        <f>COUNT(A10:A13)</f>
        <v>4</v>
      </c>
      <c r="E9" s="498" t="s">
        <v>387</v>
      </c>
      <c r="F9" s="511" t="str">
        <f>F3</f>
        <v>Commentaires</v>
      </c>
      <c r="G9" s="504" t="s">
        <v>149</v>
      </c>
      <c r="H9" s="90">
        <f aca="true" t="shared" si="2" ref="H9:H13">IF($J$3="OUI",COUNTIF($D:$E,G9),COUNTIF($D$1:$E$43,G9))</f>
        <v>0</v>
      </c>
      <c r="I9" s="181">
        <f t="shared" si="1"/>
        <v>0</v>
      </c>
      <c r="J9" s="88"/>
      <c r="K9" s="85"/>
    </row>
    <row r="10" spans="1:11" ht="15">
      <c r="A10" s="92">
        <v>1</v>
      </c>
      <c r="B10" s="87">
        <f>IF(D10="_",0,1)</f>
        <v>0</v>
      </c>
      <c r="C10" s="220" t="s">
        <v>43</v>
      </c>
      <c r="D10" s="261" t="s">
        <v>348</v>
      </c>
      <c r="E10" s="497"/>
      <c r="F10" s="510"/>
      <c r="G10" s="505" t="s">
        <v>150</v>
      </c>
      <c r="H10" s="90">
        <f t="shared" si="2"/>
        <v>0</v>
      </c>
      <c r="I10" s="181">
        <f t="shared" si="1"/>
        <v>0</v>
      </c>
      <c r="J10" s="88"/>
      <c r="K10" s="85"/>
    </row>
    <row r="11" spans="1:11" ht="15">
      <c r="A11" s="92">
        <v>2</v>
      </c>
      <c r="B11" s="87">
        <f aca="true" t="shared" si="3" ref="B11:B13">IF(D11="_",0,1)</f>
        <v>0</v>
      </c>
      <c r="C11" s="220" t="s">
        <v>44</v>
      </c>
      <c r="D11" s="261" t="s">
        <v>348</v>
      </c>
      <c r="E11" s="497"/>
      <c r="F11" s="510"/>
      <c r="G11" s="506" t="s">
        <v>151</v>
      </c>
      <c r="H11" s="90">
        <f t="shared" si="2"/>
        <v>0</v>
      </c>
      <c r="I11" s="181">
        <f t="shared" si="1"/>
        <v>0</v>
      </c>
      <c r="J11" s="88"/>
      <c r="K11" s="85"/>
    </row>
    <row r="12" spans="1:11" ht="15">
      <c r="A12" s="92">
        <v>3</v>
      </c>
      <c r="B12" s="87">
        <f t="shared" si="3"/>
        <v>0</v>
      </c>
      <c r="C12" s="220" t="s">
        <v>45</v>
      </c>
      <c r="D12" s="261" t="s">
        <v>348</v>
      </c>
      <c r="E12" s="497"/>
      <c r="F12" s="510"/>
      <c r="G12" s="507" t="s">
        <v>152</v>
      </c>
      <c r="H12" s="90">
        <f t="shared" si="2"/>
        <v>0</v>
      </c>
      <c r="I12" s="181">
        <f t="shared" si="1"/>
        <v>0</v>
      </c>
      <c r="J12" s="88"/>
      <c r="K12" s="85"/>
    </row>
    <row r="13" spans="1:11" ht="15">
      <c r="A13" s="92">
        <v>4</v>
      </c>
      <c r="B13" s="87">
        <f t="shared" si="3"/>
        <v>0</v>
      </c>
      <c r="C13" s="220" t="s">
        <v>46</v>
      </c>
      <c r="D13" s="261" t="s">
        <v>348</v>
      </c>
      <c r="E13" s="497"/>
      <c r="F13" s="510"/>
      <c r="G13" s="508" t="s">
        <v>145</v>
      </c>
      <c r="H13" s="90">
        <f t="shared" si="2"/>
        <v>0</v>
      </c>
      <c r="I13" s="181">
        <f t="shared" si="1"/>
        <v>0</v>
      </c>
      <c r="J13" s="88"/>
      <c r="K13" s="85"/>
    </row>
    <row r="14" spans="1:11" ht="18">
      <c r="A14" s="275" t="s">
        <v>47</v>
      </c>
      <c r="B14" s="276"/>
      <c r="C14" s="276"/>
      <c r="D14" s="91">
        <f>COUNT(A15:A19)</f>
        <v>5</v>
      </c>
      <c r="E14" s="498" t="s">
        <v>387</v>
      </c>
      <c r="F14" s="511" t="str">
        <f>F9</f>
        <v>Commentaires</v>
      </c>
      <c r="G14" s="88"/>
      <c r="H14" s="88"/>
      <c r="I14" s="88"/>
      <c r="J14" s="88"/>
      <c r="K14" s="85"/>
    </row>
    <row r="15" spans="1:11" ht="15">
      <c r="A15" s="93">
        <v>1</v>
      </c>
      <c r="B15" s="87">
        <f>IF(D15="_",0,1)</f>
        <v>0</v>
      </c>
      <c r="C15" s="220" t="s">
        <v>291</v>
      </c>
      <c r="D15" s="261" t="s">
        <v>348</v>
      </c>
      <c r="E15" s="497"/>
      <c r="F15" s="510"/>
      <c r="G15" s="88"/>
      <c r="H15" s="88"/>
      <c r="I15" s="88"/>
      <c r="J15" s="88"/>
      <c r="K15" s="85"/>
    </row>
    <row r="16" spans="1:11" ht="15">
      <c r="A16" s="93">
        <v>2</v>
      </c>
      <c r="B16" s="87">
        <f aca="true" t="shared" si="4" ref="B16:B19">IF(D16="_",0,1)</f>
        <v>0</v>
      </c>
      <c r="C16" s="220" t="s">
        <v>48</v>
      </c>
      <c r="D16" s="261" t="s">
        <v>348</v>
      </c>
      <c r="E16" s="497"/>
      <c r="F16" s="510"/>
      <c r="G16" s="88"/>
      <c r="H16" s="88"/>
      <c r="I16" s="88"/>
      <c r="J16" s="88"/>
      <c r="K16" s="85"/>
    </row>
    <row r="17" spans="1:11" ht="15">
      <c r="A17" s="93">
        <v>3</v>
      </c>
      <c r="B17" s="87">
        <f t="shared" si="4"/>
        <v>0</v>
      </c>
      <c r="C17" s="220" t="s">
        <v>49</v>
      </c>
      <c r="D17" s="261" t="s">
        <v>348</v>
      </c>
      <c r="E17" s="497"/>
      <c r="F17" s="510"/>
      <c r="G17" s="88"/>
      <c r="H17" s="88"/>
      <c r="I17" s="88"/>
      <c r="J17" s="88"/>
      <c r="K17" s="85"/>
    </row>
    <row r="18" spans="1:11" ht="15">
      <c r="A18" s="93">
        <v>4</v>
      </c>
      <c r="B18" s="87">
        <f t="shared" si="4"/>
        <v>0</v>
      </c>
      <c r="C18" s="220" t="s">
        <v>50</v>
      </c>
      <c r="D18" s="261" t="s">
        <v>348</v>
      </c>
      <c r="E18" s="497"/>
      <c r="F18" s="510"/>
      <c r="G18" s="88"/>
      <c r="H18" s="88"/>
      <c r="I18" s="88"/>
      <c r="J18" s="88"/>
      <c r="K18" s="85"/>
    </row>
    <row r="19" spans="1:11" ht="15">
      <c r="A19" s="93">
        <v>5</v>
      </c>
      <c r="B19" s="87">
        <f t="shared" si="4"/>
        <v>0</v>
      </c>
      <c r="C19" s="220" t="s">
        <v>51</v>
      </c>
      <c r="D19" s="261" t="s">
        <v>348</v>
      </c>
      <c r="E19" s="497"/>
      <c r="F19" s="510"/>
      <c r="G19" s="88"/>
      <c r="H19" s="88"/>
      <c r="I19" s="88"/>
      <c r="J19" s="88"/>
      <c r="K19" s="85"/>
    </row>
    <row r="20" spans="1:11" ht="18">
      <c r="A20" s="275" t="s">
        <v>52</v>
      </c>
      <c r="B20" s="276"/>
      <c r="C20" s="277"/>
      <c r="D20" s="91">
        <f>COUNT(A21:A24)</f>
        <v>4</v>
      </c>
      <c r="E20" s="498" t="s">
        <v>387</v>
      </c>
      <c r="F20" s="511" t="str">
        <f>F14</f>
        <v>Commentaires</v>
      </c>
      <c r="G20" s="88"/>
      <c r="H20" s="88"/>
      <c r="I20" s="88"/>
      <c r="J20" s="88"/>
      <c r="K20" s="85"/>
    </row>
    <row r="21" spans="1:11" ht="15">
      <c r="A21" s="86">
        <v>1</v>
      </c>
      <c r="B21" s="87">
        <f>IF(D21="_",0,1)</f>
        <v>0</v>
      </c>
      <c r="C21" s="220" t="s">
        <v>53</v>
      </c>
      <c r="D21" s="261" t="s">
        <v>348</v>
      </c>
      <c r="E21" s="497"/>
      <c r="F21" s="510"/>
      <c r="G21" s="88"/>
      <c r="H21" s="88"/>
      <c r="I21" s="88"/>
      <c r="J21" s="88"/>
      <c r="K21" s="85"/>
    </row>
    <row r="22" spans="1:11" ht="15">
      <c r="A22" s="86">
        <v>2</v>
      </c>
      <c r="B22" s="87">
        <f aca="true" t="shared" si="5" ref="B22:B24">IF(D22="_",0,1)</f>
        <v>0</v>
      </c>
      <c r="C22" s="220" t="s">
        <v>54</v>
      </c>
      <c r="D22" s="261" t="s">
        <v>348</v>
      </c>
      <c r="E22" s="497"/>
      <c r="F22" s="510"/>
      <c r="G22" s="88"/>
      <c r="H22" s="88"/>
      <c r="I22" s="88"/>
      <c r="J22" s="88"/>
      <c r="K22" s="85"/>
    </row>
    <row r="23" spans="1:11" ht="15">
      <c r="A23" s="86">
        <v>3</v>
      </c>
      <c r="B23" s="87">
        <f t="shared" si="5"/>
        <v>0</v>
      </c>
      <c r="C23" s="220" t="s">
        <v>55</v>
      </c>
      <c r="D23" s="261" t="s">
        <v>348</v>
      </c>
      <c r="E23" s="497"/>
      <c r="F23" s="510"/>
      <c r="G23" s="88"/>
      <c r="H23" s="88"/>
      <c r="I23" s="88"/>
      <c r="J23" s="88"/>
      <c r="K23" s="85"/>
    </row>
    <row r="24" spans="1:11" ht="15">
      <c r="A24" s="86">
        <v>4</v>
      </c>
      <c r="B24" s="87">
        <f t="shared" si="5"/>
        <v>0</v>
      </c>
      <c r="C24" s="254" t="s">
        <v>56</v>
      </c>
      <c r="D24" s="261" t="s">
        <v>348</v>
      </c>
      <c r="E24" s="497"/>
      <c r="F24" s="510"/>
      <c r="G24" s="88"/>
      <c r="H24" s="88"/>
      <c r="I24" s="88"/>
      <c r="J24" s="88"/>
      <c r="K24" s="85"/>
    </row>
    <row r="25" spans="1:11" ht="18">
      <c r="A25" s="275" t="s">
        <v>57</v>
      </c>
      <c r="B25" s="276"/>
      <c r="C25" s="277"/>
      <c r="D25" s="91">
        <f>COUNT(A26:A30)</f>
        <v>5</v>
      </c>
      <c r="E25" s="498" t="s">
        <v>387</v>
      </c>
      <c r="F25" s="511" t="str">
        <f>F20</f>
        <v>Commentaires</v>
      </c>
      <c r="G25" s="88"/>
      <c r="H25" s="88"/>
      <c r="I25" s="88"/>
      <c r="J25" s="88"/>
      <c r="K25" s="85"/>
    </row>
    <row r="26" spans="1:11" ht="15">
      <c r="A26" s="86">
        <v>1</v>
      </c>
      <c r="B26" s="87">
        <f>IF(D26="_",0,1)</f>
        <v>0</v>
      </c>
      <c r="C26" s="220" t="s">
        <v>271</v>
      </c>
      <c r="D26" s="261" t="s">
        <v>348</v>
      </c>
      <c r="E26" s="497"/>
      <c r="F26" s="510"/>
      <c r="G26" s="88"/>
      <c r="H26" s="88"/>
      <c r="I26" s="88"/>
      <c r="J26" s="88"/>
      <c r="K26" s="85"/>
    </row>
    <row r="27" spans="1:11" ht="15">
      <c r="A27" s="86">
        <v>2</v>
      </c>
      <c r="B27" s="87">
        <f aca="true" t="shared" si="6" ref="B27:B30">IF(D27="_",0,1)</f>
        <v>0</v>
      </c>
      <c r="C27" s="220" t="s">
        <v>292</v>
      </c>
      <c r="D27" s="261" t="s">
        <v>348</v>
      </c>
      <c r="E27" s="497"/>
      <c r="F27" s="510"/>
      <c r="G27" s="88"/>
      <c r="H27" s="88"/>
      <c r="I27" s="88"/>
      <c r="J27" s="88"/>
      <c r="K27" s="85"/>
    </row>
    <row r="28" spans="1:11" ht="15">
      <c r="A28" s="86">
        <v>3</v>
      </c>
      <c r="B28" s="87">
        <f t="shared" si="6"/>
        <v>0</v>
      </c>
      <c r="C28" s="220" t="s">
        <v>58</v>
      </c>
      <c r="D28" s="261" t="s">
        <v>348</v>
      </c>
      <c r="E28" s="497"/>
      <c r="F28" s="510"/>
      <c r="G28" s="88"/>
      <c r="H28" s="88"/>
      <c r="I28" s="88"/>
      <c r="J28" s="88"/>
      <c r="K28" s="85"/>
    </row>
    <row r="29" spans="1:11" ht="15">
      <c r="A29" s="86">
        <v>4</v>
      </c>
      <c r="B29" s="87">
        <f t="shared" si="6"/>
        <v>0</v>
      </c>
      <c r="C29" s="220" t="s">
        <v>59</v>
      </c>
      <c r="D29" s="261" t="s">
        <v>348</v>
      </c>
      <c r="E29" s="497"/>
      <c r="F29" s="510"/>
      <c r="G29" s="88"/>
      <c r="H29" s="94" t="s">
        <v>33</v>
      </c>
      <c r="I29" s="186">
        <f>SUM(B4:B8)/D3</f>
        <v>0</v>
      </c>
      <c r="J29" s="88"/>
      <c r="K29" s="85"/>
    </row>
    <row r="30" spans="1:11" ht="15">
      <c r="A30" s="86">
        <v>5</v>
      </c>
      <c r="B30" s="87">
        <f t="shared" si="6"/>
        <v>0</v>
      </c>
      <c r="C30" s="220" t="s">
        <v>272</v>
      </c>
      <c r="D30" s="261" t="s">
        <v>348</v>
      </c>
      <c r="E30" s="497"/>
      <c r="F30" s="510"/>
      <c r="G30" s="88"/>
      <c r="H30" s="94" t="s">
        <v>34</v>
      </c>
      <c r="I30" s="186">
        <f>SUM(B10:B13)/D9</f>
        <v>0</v>
      </c>
      <c r="J30" s="88"/>
      <c r="K30" s="85"/>
    </row>
    <row r="31" spans="1:11" ht="18">
      <c r="A31" s="275" t="s">
        <v>60</v>
      </c>
      <c r="B31" s="276"/>
      <c r="C31" s="277"/>
      <c r="D31" s="91">
        <f>COUNT(A33:A33,A34:A34,A36:A37)</f>
        <v>4</v>
      </c>
      <c r="E31" s="498" t="s">
        <v>387</v>
      </c>
      <c r="F31" s="511" t="str">
        <f>F25</f>
        <v>Commentaires</v>
      </c>
      <c r="G31" s="88"/>
      <c r="H31" s="94" t="s">
        <v>35</v>
      </c>
      <c r="I31" s="186">
        <f>SUM(B15:B19)/D14</f>
        <v>0</v>
      </c>
      <c r="J31" s="88"/>
      <c r="K31" s="85"/>
    </row>
    <row r="32" spans="1:11" ht="15">
      <c r="A32" s="95"/>
      <c r="B32" s="96"/>
      <c r="C32" s="262" t="s">
        <v>61</v>
      </c>
      <c r="D32" s="262"/>
      <c r="E32" s="262"/>
      <c r="F32" s="512"/>
      <c r="G32" s="88"/>
      <c r="H32" s="94" t="s">
        <v>159</v>
      </c>
      <c r="I32" s="186">
        <f>SUM(B21:B24)/D20</f>
        <v>0</v>
      </c>
      <c r="J32" s="88"/>
      <c r="K32" s="85"/>
    </row>
    <row r="33" spans="1:11" ht="15">
      <c r="A33" s="86">
        <v>1</v>
      </c>
      <c r="B33" s="87">
        <f>IF(D33="_",0,1)</f>
        <v>0</v>
      </c>
      <c r="C33" s="220" t="s">
        <v>273</v>
      </c>
      <c r="D33" s="261" t="s">
        <v>348</v>
      </c>
      <c r="E33" s="497"/>
      <c r="F33" s="510"/>
      <c r="G33" s="88"/>
      <c r="H33" s="94" t="s">
        <v>160</v>
      </c>
      <c r="I33" s="186">
        <f>SUM(B26:B30)/D25</f>
        <v>0</v>
      </c>
      <c r="J33" s="88"/>
      <c r="K33" s="85"/>
    </row>
    <row r="34" spans="1:11" ht="15">
      <c r="A34" s="86">
        <v>2</v>
      </c>
      <c r="B34" s="87">
        <f>IF(D34="_",0,1)</f>
        <v>0</v>
      </c>
      <c r="C34" s="220" t="s">
        <v>274</v>
      </c>
      <c r="D34" s="261" t="s">
        <v>348</v>
      </c>
      <c r="E34" s="497"/>
      <c r="F34" s="510"/>
      <c r="G34" s="88"/>
      <c r="H34" s="94" t="s">
        <v>161</v>
      </c>
      <c r="I34" s="186">
        <f>SUM(B33:B37)/D31</f>
        <v>0</v>
      </c>
      <c r="J34" s="88"/>
      <c r="K34" s="85"/>
    </row>
    <row r="35" spans="1:11" ht="15">
      <c r="A35" s="97"/>
      <c r="B35" s="87"/>
      <c r="C35" s="278" t="s">
        <v>373</v>
      </c>
      <c r="D35" s="278"/>
      <c r="E35" s="278"/>
      <c r="F35" s="513"/>
      <c r="G35" s="88"/>
      <c r="H35" s="94" t="s">
        <v>162</v>
      </c>
      <c r="I35" s="186">
        <f>SUM(B39:B43)/D38</f>
        <v>0</v>
      </c>
      <c r="J35" s="88"/>
      <c r="K35" s="85"/>
    </row>
    <row r="36" spans="1:11" ht="15">
      <c r="A36" s="86">
        <v>3</v>
      </c>
      <c r="B36" s="87">
        <f>IF(D36="_",0,1)</f>
        <v>0</v>
      </c>
      <c r="C36" s="220" t="s">
        <v>62</v>
      </c>
      <c r="D36" s="261" t="s">
        <v>348</v>
      </c>
      <c r="E36" s="497"/>
      <c r="F36" s="510"/>
      <c r="G36" s="88"/>
      <c r="H36" s="94" t="s">
        <v>163</v>
      </c>
      <c r="I36" s="186">
        <f>SUM(B45:B48)/D44</f>
        <v>0</v>
      </c>
      <c r="J36" s="88"/>
      <c r="K36" s="85"/>
    </row>
    <row r="37" spans="1:11" ht="15">
      <c r="A37" s="86">
        <v>4</v>
      </c>
      <c r="B37" s="87">
        <f>IF(D37="_",0,1)</f>
        <v>0</v>
      </c>
      <c r="C37" s="220" t="s">
        <v>63</v>
      </c>
      <c r="D37" s="261" t="s">
        <v>348</v>
      </c>
      <c r="E37" s="497"/>
      <c r="F37" s="510"/>
      <c r="G37" s="88"/>
      <c r="H37" s="88"/>
      <c r="I37" s="88"/>
      <c r="J37" s="88"/>
      <c r="K37" s="85"/>
    </row>
    <row r="38" spans="1:11" ht="18">
      <c r="A38" s="275" t="s">
        <v>64</v>
      </c>
      <c r="B38" s="276"/>
      <c r="C38" s="277"/>
      <c r="D38" s="91">
        <f>COUNT(A39:A43)</f>
        <v>5</v>
      </c>
      <c r="E38" s="498" t="s">
        <v>387</v>
      </c>
      <c r="F38" s="511" t="str">
        <f>F31</f>
        <v>Commentaires</v>
      </c>
      <c r="G38" s="88"/>
      <c r="H38" s="88"/>
      <c r="I38" s="88"/>
      <c r="J38" s="88"/>
      <c r="K38" s="85"/>
    </row>
    <row r="39" spans="1:11" ht="15">
      <c r="A39" s="92">
        <v>1</v>
      </c>
      <c r="B39" s="87">
        <f>IF(D39="_",0,1)</f>
        <v>0</v>
      </c>
      <c r="C39" s="220" t="s">
        <v>65</v>
      </c>
      <c r="D39" s="261" t="s">
        <v>348</v>
      </c>
      <c r="E39" s="497"/>
      <c r="F39" s="510"/>
      <c r="G39" s="88"/>
      <c r="H39" s="88"/>
      <c r="I39" s="88"/>
      <c r="J39" s="88"/>
      <c r="K39" s="85"/>
    </row>
    <row r="40" spans="1:11" ht="15">
      <c r="A40" s="92">
        <v>2</v>
      </c>
      <c r="B40" s="87">
        <f aca="true" t="shared" si="7" ref="B40:B43">IF(D40="_",0,1)</f>
        <v>0</v>
      </c>
      <c r="C40" s="220" t="s">
        <v>66</v>
      </c>
      <c r="D40" s="261" t="s">
        <v>348</v>
      </c>
      <c r="E40" s="497"/>
      <c r="F40" s="510"/>
      <c r="G40" s="88"/>
      <c r="H40" s="88"/>
      <c r="I40" s="88"/>
      <c r="J40" s="88"/>
      <c r="K40" s="85"/>
    </row>
    <row r="41" spans="1:11" ht="15">
      <c r="A41" s="92">
        <v>3</v>
      </c>
      <c r="B41" s="87">
        <f t="shared" si="7"/>
        <v>0</v>
      </c>
      <c r="C41" s="220" t="s">
        <v>67</v>
      </c>
      <c r="D41" s="261" t="s">
        <v>348</v>
      </c>
      <c r="E41" s="497"/>
      <c r="F41" s="510"/>
      <c r="G41" s="88"/>
      <c r="H41" s="88"/>
      <c r="I41" s="88"/>
      <c r="J41" s="88"/>
      <c r="K41" s="85"/>
    </row>
    <row r="42" spans="1:11" ht="15">
      <c r="A42" s="92">
        <v>4</v>
      </c>
      <c r="B42" s="87">
        <f t="shared" si="7"/>
        <v>0</v>
      </c>
      <c r="C42" s="220" t="s">
        <v>68</v>
      </c>
      <c r="D42" s="261" t="s">
        <v>348</v>
      </c>
      <c r="E42" s="497"/>
      <c r="F42" s="510"/>
      <c r="G42" s="88"/>
      <c r="H42" s="88"/>
      <c r="I42" s="88"/>
      <c r="J42" s="88"/>
      <c r="K42" s="85"/>
    </row>
    <row r="43" spans="1:11" ht="15">
      <c r="A43" s="92">
        <v>5</v>
      </c>
      <c r="B43" s="87">
        <f t="shared" si="7"/>
        <v>0</v>
      </c>
      <c r="C43" s="220" t="s">
        <v>69</v>
      </c>
      <c r="D43" s="261" t="s">
        <v>348</v>
      </c>
      <c r="E43" s="497"/>
      <c r="F43" s="510"/>
      <c r="G43" s="88"/>
      <c r="H43" s="88"/>
      <c r="I43" s="88"/>
      <c r="J43" s="88"/>
      <c r="K43" s="85"/>
    </row>
    <row r="44" spans="1:11" ht="18.75" thickBot="1">
      <c r="A44" s="285" t="s">
        <v>395</v>
      </c>
      <c r="B44" s="286"/>
      <c r="C44" s="287"/>
      <c r="D44" s="91">
        <f>COUNT(A45:A48)</f>
        <v>4</v>
      </c>
      <c r="E44" s="498" t="s">
        <v>387</v>
      </c>
      <c r="F44" s="511" t="str">
        <f>F38</f>
        <v>Commentaires</v>
      </c>
      <c r="G44" s="88"/>
      <c r="H44" s="88"/>
      <c r="I44" s="88"/>
      <c r="J44" s="88"/>
      <c r="K44" s="85"/>
    </row>
    <row r="45" spans="1:11" ht="15">
      <c r="A45" s="98">
        <v>1</v>
      </c>
      <c r="B45" s="87">
        <f>IF(D45="_",0,1)</f>
        <v>0</v>
      </c>
      <c r="C45" s="221" t="s">
        <v>70</v>
      </c>
      <c r="D45" s="261" t="s">
        <v>348</v>
      </c>
      <c r="E45" s="497"/>
      <c r="F45" s="510"/>
      <c r="G45" s="279" t="s">
        <v>374</v>
      </c>
      <c r="H45" s="279"/>
      <c r="I45" s="279"/>
      <c r="J45" s="279"/>
      <c r="K45" s="280"/>
    </row>
    <row r="46" spans="1:11" ht="15">
      <c r="A46" s="98">
        <v>2</v>
      </c>
      <c r="B46" s="87">
        <f aca="true" t="shared" si="8" ref="B46:B48">IF(D46="_",0,1)</f>
        <v>0</v>
      </c>
      <c r="C46" s="221" t="s">
        <v>71</v>
      </c>
      <c r="D46" s="261" t="s">
        <v>348</v>
      </c>
      <c r="E46" s="497"/>
      <c r="F46" s="510"/>
      <c r="G46" s="281"/>
      <c r="H46" s="281"/>
      <c r="I46" s="281"/>
      <c r="J46" s="281"/>
      <c r="K46" s="282"/>
    </row>
    <row r="47" spans="1:11" ht="15">
      <c r="A47" s="98">
        <v>3</v>
      </c>
      <c r="B47" s="87">
        <f t="shared" si="8"/>
        <v>0</v>
      </c>
      <c r="C47" s="221" t="s">
        <v>72</v>
      </c>
      <c r="D47" s="261" t="s">
        <v>348</v>
      </c>
      <c r="E47" s="497"/>
      <c r="F47" s="510"/>
      <c r="G47" s="281"/>
      <c r="H47" s="281"/>
      <c r="I47" s="281"/>
      <c r="J47" s="281"/>
      <c r="K47" s="282"/>
    </row>
    <row r="48" spans="1:11" ht="15.75" thickBot="1">
      <c r="A48" s="99">
        <v>4</v>
      </c>
      <c r="B48" s="87">
        <f t="shared" si="8"/>
        <v>0</v>
      </c>
      <c r="C48" s="222" t="s">
        <v>293</v>
      </c>
      <c r="D48" s="261" t="s">
        <v>348</v>
      </c>
      <c r="E48" s="497"/>
      <c r="F48" s="514"/>
      <c r="G48" s="283"/>
      <c r="H48" s="283"/>
      <c r="I48" s="283"/>
      <c r="J48" s="283"/>
      <c r="K48" s="284"/>
    </row>
    <row r="49" spans="1:11" ht="15">
      <c r="A49" s="170"/>
      <c r="B49" s="171"/>
      <c r="C49" s="172"/>
      <c r="D49" s="173"/>
      <c r="E49" s="173"/>
      <c r="F49" s="173"/>
      <c r="G49" s="173"/>
      <c r="H49" s="173"/>
      <c r="I49" s="173"/>
      <c r="J49" s="173"/>
      <c r="K49" s="174"/>
    </row>
    <row r="50" spans="1:11" ht="15">
      <c r="A50" s="170"/>
      <c r="B50" s="171"/>
      <c r="C50" s="172"/>
      <c r="D50" s="173"/>
      <c r="E50" s="173"/>
      <c r="F50" s="173"/>
      <c r="G50" s="173"/>
      <c r="H50" s="173"/>
      <c r="I50" s="173"/>
      <c r="J50" s="173"/>
      <c r="K50" s="174"/>
    </row>
    <row r="51" spans="1:11" ht="15.75" thickBot="1">
      <c r="A51" s="175"/>
      <c r="B51" s="176"/>
      <c r="C51" s="177"/>
      <c r="D51" s="178"/>
      <c r="E51" s="178"/>
      <c r="F51" s="178"/>
      <c r="G51" s="178"/>
      <c r="H51" s="178"/>
      <c r="I51" s="178"/>
      <c r="J51" s="178"/>
      <c r="K51" s="179"/>
    </row>
  </sheetData>
  <sheetProtection password="E967" sheet="1" objects="1" scenarios="1" selectLockedCells="1"/>
  <mergeCells count="52">
    <mergeCell ref="G45:K48"/>
    <mergeCell ref="A44:C44"/>
    <mergeCell ref="D45:E45"/>
    <mergeCell ref="D46:E46"/>
    <mergeCell ref="D47:E47"/>
    <mergeCell ref="D48:E48"/>
    <mergeCell ref="D43:E43"/>
    <mergeCell ref="D33:E33"/>
    <mergeCell ref="D34:E34"/>
    <mergeCell ref="D36:E36"/>
    <mergeCell ref="D37:E37"/>
    <mergeCell ref="C35:E35"/>
    <mergeCell ref="A38:C38"/>
    <mergeCell ref="D39:E39"/>
    <mergeCell ref="D40:E40"/>
    <mergeCell ref="D41:E41"/>
    <mergeCell ref="D42:E42"/>
    <mergeCell ref="D17:E17"/>
    <mergeCell ref="D18:E18"/>
    <mergeCell ref="A31:C31"/>
    <mergeCell ref="A20:C20"/>
    <mergeCell ref="D21:E21"/>
    <mergeCell ref="D22:E22"/>
    <mergeCell ref="D23:E23"/>
    <mergeCell ref="D24:E24"/>
    <mergeCell ref="A25:C25"/>
    <mergeCell ref="D26:E26"/>
    <mergeCell ref="D27:E27"/>
    <mergeCell ref="D28:E28"/>
    <mergeCell ref="D29:E29"/>
    <mergeCell ref="D30:E30"/>
    <mergeCell ref="D12:E12"/>
    <mergeCell ref="D13:E13"/>
    <mergeCell ref="A14:C14"/>
    <mergeCell ref="D15:E15"/>
    <mergeCell ref="D16:E16"/>
    <mergeCell ref="G3:I3"/>
    <mergeCell ref="D7:E7"/>
    <mergeCell ref="C32:E32"/>
    <mergeCell ref="G5:I5"/>
    <mergeCell ref="G1:K1"/>
    <mergeCell ref="I2:J2"/>
    <mergeCell ref="A1:E2"/>
    <mergeCell ref="A3:C3"/>
    <mergeCell ref="D4:E4"/>
    <mergeCell ref="D5:E5"/>
    <mergeCell ref="D6:E6"/>
    <mergeCell ref="D19:E19"/>
    <mergeCell ref="D8:E8"/>
    <mergeCell ref="A9:C9"/>
    <mergeCell ref="D10:E10"/>
    <mergeCell ref="D11:E11"/>
  </mergeCells>
  <conditionalFormatting sqref="H7:H13">
    <cfRule type="colorScale" priority="764">
      <colorScale>
        <cfvo type="min" val="0"/>
        <cfvo type="percentile" val="50"/>
        <cfvo type="max"/>
        <color rgb="FFF8696B"/>
        <color rgb="FFFFEB84"/>
        <color rgb="FF63BE7B"/>
      </colorScale>
    </cfRule>
  </conditionalFormatting>
  <conditionalFormatting sqref="D1:F3 D9:F9 D14:F14 D20:F20 D25:F25 D31:F32 D35:F35 D38:F38 D44:F1048576">
    <cfRule type="beginsWith" priority="821" dxfId="41" operator="beginsWith" text="_">
      <formula>LEFT(D1,LEN("_"))="_"</formula>
    </cfRule>
    <cfRule type="beginsWith" priority="822" dxfId="40" operator="beginsWith" text="Initial">
      <formula>LEFT(D1,LEN("Initial"))="Initial"</formula>
    </cfRule>
    <cfRule type="beginsWith" priority="823" dxfId="39" operator="beginsWith" text="Reproductible">
      <formula>LEFT(D1,LEN("Reproductible"))="Reproductible"</formula>
    </cfRule>
    <cfRule type="beginsWith" priority="824" dxfId="38" operator="beginsWith" text="Défini">
      <formula>LEFT(D1,LEN("Défini"))="Défini"</formula>
    </cfRule>
    <cfRule type="beginsWith" priority="825" dxfId="37" operator="beginsWith" text="Managé">
      <formula>LEFT(D1,LEN("Managé"))="Managé"</formula>
    </cfRule>
    <cfRule type="beginsWith" priority="826" dxfId="36" operator="beginsWith" text="Optimisé">
      <formula>LEFT(D1,LEN("Optimisé"))="Optimisé"</formula>
    </cfRule>
    <cfRule type="beginsWith" priority="827" dxfId="35" operator="beginsWith" text="A. Continue">
      <formula>LEFT(D1,LEN("A. Continue"))="A. Continue"</formula>
    </cfRule>
  </conditionalFormatting>
  <conditionalFormatting sqref="D4:F8">
    <cfRule type="beginsWith" priority="757" dxfId="41" operator="beginsWith" text="_">
      <formula>LEFT(D4,LEN("_"))="_"</formula>
    </cfRule>
    <cfRule type="beginsWith" priority="758" dxfId="40" operator="beginsWith" text="Initial">
      <formula>LEFT(D4,LEN("Initial"))="Initial"</formula>
    </cfRule>
    <cfRule type="beginsWith" priority="759" dxfId="39" operator="beginsWith" text="Reproductible">
      <formula>LEFT(D4,LEN("Reproductible"))="Reproductible"</formula>
    </cfRule>
    <cfRule type="beginsWith" priority="760" dxfId="38" operator="beginsWith" text="Défini">
      <formula>LEFT(D4,LEN("Défini"))="Défini"</formula>
    </cfRule>
    <cfRule type="beginsWith" priority="761" dxfId="37" operator="beginsWith" text="Managé">
      <formula>LEFT(D4,LEN("Managé"))="Managé"</formula>
    </cfRule>
    <cfRule type="beginsWith" priority="762" dxfId="36" operator="beginsWith" text="Optimisé">
      <formula>LEFT(D4,LEN("Optimisé"))="Optimisé"</formula>
    </cfRule>
    <cfRule type="beginsWith" priority="763" dxfId="35" operator="beginsWith" text="A. Continue">
      <formula>LEFT(D4,LEN("A. Continue"))="A. Continue"</formula>
    </cfRule>
  </conditionalFormatting>
  <conditionalFormatting sqref="D18:F18">
    <cfRule type="beginsWith" priority="267" dxfId="41" operator="beginsWith" text="_">
      <formula>LEFT(D18,LEN("_"))="_"</formula>
    </cfRule>
    <cfRule type="beginsWith" priority="268" dxfId="40" operator="beginsWith" text="Initial">
      <formula>LEFT(D18,LEN("Initial"))="Initial"</formula>
    </cfRule>
    <cfRule type="beginsWith" priority="269" dxfId="39" operator="beginsWith" text="Reproductible">
      <formula>LEFT(D18,LEN("Reproductible"))="Reproductible"</formula>
    </cfRule>
    <cfRule type="beginsWith" priority="270" dxfId="38" operator="beginsWith" text="Défini">
      <formula>LEFT(D18,LEN("Défini"))="Défini"</formula>
    </cfRule>
    <cfRule type="beginsWith" priority="271" dxfId="37" operator="beginsWith" text="Managé">
      <formula>LEFT(D18,LEN("Managé"))="Managé"</formula>
    </cfRule>
    <cfRule type="beginsWith" priority="272" dxfId="36" operator="beginsWith" text="Optimisé">
      <formula>LEFT(D18,LEN("Optimisé"))="Optimisé"</formula>
    </cfRule>
    <cfRule type="beginsWith" priority="273" dxfId="35" operator="beginsWith" text="A. Continue">
      <formula>LEFT(D18,LEN("A. Continue"))="A. Continue"</formula>
    </cfRule>
  </conditionalFormatting>
  <conditionalFormatting sqref="D19:F19">
    <cfRule type="beginsWith" priority="260" dxfId="41" operator="beginsWith" text="_">
      <formula>LEFT(D19,LEN("_"))="_"</formula>
    </cfRule>
    <cfRule type="beginsWith" priority="261" dxfId="40" operator="beginsWith" text="Initial">
      <formula>LEFT(D19,LEN("Initial"))="Initial"</formula>
    </cfRule>
    <cfRule type="beginsWith" priority="262" dxfId="39" operator="beginsWith" text="Reproductible">
      <formula>LEFT(D19,LEN("Reproductible"))="Reproductible"</formula>
    </cfRule>
    <cfRule type="beginsWith" priority="263" dxfId="38" operator="beginsWith" text="Défini">
      <formula>LEFT(D19,LEN("Défini"))="Défini"</formula>
    </cfRule>
    <cfRule type="beginsWith" priority="264" dxfId="37" operator="beginsWith" text="Managé">
      <formula>LEFT(D19,LEN("Managé"))="Managé"</formula>
    </cfRule>
    <cfRule type="beginsWith" priority="265" dxfId="36" operator="beginsWith" text="Optimisé">
      <formula>LEFT(D19,LEN("Optimisé"))="Optimisé"</formula>
    </cfRule>
    <cfRule type="beginsWith" priority="266" dxfId="35" operator="beginsWith" text="A. Continue">
      <formula>LEFT(D19,LEN("A. Continue"))="A. Continue"</formula>
    </cfRule>
  </conditionalFormatting>
  <conditionalFormatting sqref="D21:F21">
    <cfRule type="beginsWith" priority="253" dxfId="41" operator="beginsWith" text="_">
      <formula>LEFT(D21,LEN("_"))="_"</formula>
    </cfRule>
    <cfRule type="beginsWith" priority="254" dxfId="40" operator="beginsWith" text="Initial">
      <formula>LEFT(D21,LEN("Initial"))="Initial"</formula>
    </cfRule>
    <cfRule type="beginsWith" priority="255" dxfId="39" operator="beginsWith" text="Reproductible">
      <formula>LEFT(D21,LEN("Reproductible"))="Reproductible"</formula>
    </cfRule>
    <cfRule type="beginsWith" priority="256" dxfId="38" operator="beginsWith" text="Défini">
      <formula>LEFT(D21,LEN("Défini"))="Défini"</formula>
    </cfRule>
    <cfRule type="beginsWith" priority="257" dxfId="37" operator="beginsWith" text="Managé">
      <formula>LEFT(D21,LEN("Managé"))="Managé"</formula>
    </cfRule>
    <cfRule type="beginsWith" priority="258" dxfId="36" operator="beginsWith" text="Optimisé">
      <formula>LEFT(D21,LEN("Optimisé"))="Optimisé"</formula>
    </cfRule>
    <cfRule type="beginsWith" priority="259" dxfId="35" operator="beginsWith" text="A. Continue">
      <formula>LEFT(D21,LEN("A. Continue"))="A. Continue"</formula>
    </cfRule>
  </conditionalFormatting>
  <conditionalFormatting sqref="D27:F27">
    <cfRule type="beginsWith" priority="218" dxfId="41" operator="beginsWith" text="_">
      <formula>LEFT(D27,LEN("_"))="_"</formula>
    </cfRule>
    <cfRule type="beginsWith" priority="219" dxfId="40" operator="beginsWith" text="Initial">
      <formula>LEFT(D27,LEN("Initial"))="Initial"</formula>
    </cfRule>
    <cfRule type="beginsWith" priority="220" dxfId="39" operator="beginsWith" text="Reproductible">
      <formula>LEFT(D27,LEN("Reproductible"))="Reproductible"</formula>
    </cfRule>
    <cfRule type="beginsWith" priority="221" dxfId="38" operator="beginsWith" text="Défini">
      <formula>LEFT(D27,LEN("Défini"))="Défini"</formula>
    </cfRule>
    <cfRule type="beginsWith" priority="222" dxfId="37" operator="beginsWith" text="Managé">
      <formula>LEFT(D27,LEN("Managé"))="Managé"</formula>
    </cfRule>
    <cfRule type="beginsWith" priority="223" dxfId="36" operator="beginsWith" text="Optimisé">
      <formula>LEFT(D27,LEN("Optimisé"))="Optimisé"</formula>
    </cfRule>
    <cfRule type="beginsWith" priority="224" dxfId="35" operator="beginsWith" text="A. Continue">
      <formula>LEFT(D27,LEN("A. Continue"))="A. Continue"</formula>
    </cfRule>
  </conditionalFormatting>
  <conditionalFormatting sqref="D29:F29">
    <cfRule type="beginsWith" priority="204" dxfId="41" operator="beginsWith" text="_">
      <formula>LEFT(D29,LEN("_"))="_"</formula>
    </cfRule>
    <cfRule type="beginsWith" priority="205" dxfId="40" operator="beginsWith" text="Initial">
      <formula>LEFT(D29,LEN("Initial"))="Initial"</formula>
    </cfRule>
    <cfRule type="beginsWith" priority="206" dxfId="39" operator="beginsWith" text="Reproductible">
      <formula>LEFT(D29,LEN("Reproductible"))="Reproductible"</formula>
    </cfRule>
    <cfRule type="beginsWith" priority="207" dxfId="38" operator="beginsWith" text="Défini">
      <formula>LEFT(D29,LEN("Défini"))="Défini"</formula>
    </cfRule>
    <cfRule type="beginsWith" priority="208" dxfId="37" operator="beginsWith" text="Managé">
      <formula>LEFT(D29,LEN("Managé"))="Managé"</formula>
    </cfRule>
    <cfRule type="beginsWith" priority="209" dxfId="36" operator="beginsWith" text="Optimisé">
      <formula>LEFT(D29,LEN("Optimisé"))="Optimisé"</formula>
    </cfRule>
    <cfRule type="beginsWith" priority="210" dxfId="35" operator="beginsWith" text="A. Continue">
      <formula>LEFT(D29,LEN("A. Continue"))="A. Continue"</formula>
    </cfRule>
  </conditionalFormatting>
  <conditionalFormatting sqref="D30:F30">
    <cfRule type="beginsWith" priority="197" dxfId="41" operator="beginsWith" text="_">
      <formula>LEFT(D30,LEN("_"))="_"</formula>
    </cfRule>
    <cfRule type="beginsWith" priority="198" dxfId="40" operator="beginsWith" text="Initial">
      <formula>LEFT(D30,LEN("Initial"))="Initial"</formula>
    </cfRule>
    <cfRule type="beginsWith" priority="199" dxfId="39" operator="beginsWith" text="Reproductible">
      <formula>LEFT(D30,LEN("Reproductible"))="Reproductible"</formula>
    </cfRule>
    <cfRule type="beginsWith" priority="200" dxfId="38" operator="beginsWith" text="Défini">
      <formula>LEFT(D30,LEN("Défini"))="Défini"</formula>
    </cfRule>
    <cfRule type="beginsWith" priority="201" dxfId="37" operator="beginsWith" text="Managé">
      <formula>LEFT(D30,LEN("Managé"))="Managé"</formula>
    </cfRule>
    <cfRule type="beginsWith" priority="202" dxfId="36" operator="beginsWith" text="Optimisé">
      <formula>LEFT(D30,LEN("Optimisé"))="Optimisé"</formula>
    </cfRule>
    <cfRule type="beginsWith" priority="203" dxfId="35" operator="beginsWith" text="A. Continue">
      <formula>LEFT(D30,LEN("A. Continue"))="A. Continue"</formula>
    </cfRule>
  </conditionalFormatting>
  <conditionalFormatting sqref="D36:F36">
    <cfRule type="beginsWith" priority="176" dxfId="41" operator="beginsWith" text="_">
      <formula>LEFT(D36,LEN("_"))="_"</formula>
    </cfRule>
    <cfRule type="beginsWith" priority="177" dxfId="40" operator="beginsWith" text="Initial">
      <formula>LEFT(D36,LEN("Initial"))="Initial"</formula>
    </cfRule>
    <cfRule type="beginsWith" priority="178" dxfId="39" operator="beginsWith" text="Reproductible">
      <formula>LEFT(D36,LEN("Reproductible"))="Reproductible"</formula>
    </cfRule>
    <cfRule type="beginsWith" priority="179" dxfId="38" operator="beginsWith" text="Défini">
      <formula>LEFT(D36,LEN("Défini"))="Défini"</formula>
    </cfRule>
    <cfRule type="beginsWith" priority="180" dxfId="37" operator="beginsWith" text="Managé">
      <formula>LEFT(D36,LEN("Managé"))="Managé"</formula>
    </cfRule>
    <cfRule type="beginsWith" priority="181" dxfId="36" operator="beginsWith" text="Optimisé">
      <formula>LEFT(D36,LEN("Optimisé"))="Optimisé"</formula>
    </cfRule>
    <cfRule type="beginsWith" priority="182" dxfId="35" operator="beginsWith" text="A. Continue">
      <formula>LEFT(D36,LEN("A. Continue"))="A. Continue"</formula>
    </cfRule>
  </conditionalFormatting>
  <conditionalFormatting sqref="D39:F39">
    <cfRule type="beginsWith" priority="162" dxfId="41" operator="beginsWith" text="_">
      <formula>LEFT(D39,LEN("_"))="_"</formula>
    </cfRule>
    <cfRule type="beginsWith" priority="163" dxfId="40" operator="beginsWith" text="Initial">
      <formula>LEFT(D39,LEN("Initial"))="Initial"</formula>
    </cfRule>
    <cfRule type="beginsWith" priority="164" dxfId="39" operator="beginsWith" text="Reproductible">
      <formula>LEFT(D39,LEN("Reproductible"))="Reproductible"</formula>
    </cfRule>
    <cfRule type="beginsWith" priority="165" dxfId="38" operator="beginsWith" text="Défini">
      <formula>LEFT(D39,LEN("Défini"))="Défini"</formula>
    </cfRule>
    <cfRule type="beginsWith" priority="166" dxfId="37" operator="beginsWith" text="Managé">
      <formula>LEFT(D39,LEN("Managé"))="Managé"</formula>
    </cfRule>
    <cfRule type="beginsWith" priority="167" dxfId="36" operator="beginsWith" text="Optimisé">
      <formula>LEFT(D39,LEN("Optimisé"))="Optimisé"</formula>
    </cfRule>
    <cfRule type="beginsWith" priority="168" dxfId="35" operator="beginsWith" text="A. Continue">
      <formula>LEFT(D39,LEN("A. Continue"))="A. Continue"</formula>
    </cfRule>
  </conditionalFormatting>
  <conditionalFormatting sqref="D41:F41">
    <cfRule type="beginsWith" priority="148" dxfId="41" operator="beginsWith" text="_">
      <formula>LEFT(D41,LEN("_"))="_"</formula>
    </cfRule>
    <cfRule type="beginsWith" priority="149" dxfId="40" operator="beginsWith" text="Initial">
      <formula>LEFT(D41,LEN("Initial"))="Initial"</formula>
    </cfRule>
    <cfRule type="beginsWith" priority="150" dxfId="39" operator="beginsWith" text="Reproductible">
      <formula>LEFT(D41,LEN("Reproductible"))="Reproductible"</formula>
    </cfRule>
    <cfRule type="beginsWith" priority="151" dxfId="38" operator="beginsWith" text="Défini">
      <formula>LEFT(D41,LEN("Défini"))="Défini"</formula>
    </cfRule>
    <cfRule type="beginsWith" priority="152" dxfId="37" operator="beginsWith" text="Managé">
      <formula>LEFT(D41,LEN("Managé"))="Managé"</formula>
    </cfRule>
    <cfRule type="beginsWith" priority="153" dxfId="36" operator="beginsWith" text="Optimisé">
      <formula>LEFT(D41,LEN("Optimisé"))="Optimisé"</formula>
    </cfRule>
    <cfRule type="beginsWith" priority="154" dxfId="35" operator="beginsWith" text="A. Continue">
      <formula>LEFT(D41,LEN("A. Continue"))="A. Continue"</formula>
    </cfRule>
  </conditionalFormatting>
  <conditionalFormatting sqref="D42:F42">
    <cfRule type="beginsWith" priority="141" dxfId="41" operator="beginsWith" text="_">
      <formula>LEFT(D42,LEN("_"))="_"</formula>
    </cfRule>
    <cfRule type="beginsWith" priority="142" dxfId="40" operator="beginsWith" text="Initial">
      <formula>LEFT(D42,LEN("Initial"))="Initial"</formula>
    </cfRule>
    <cfRule type="beginsWith" priority="143" dxfId="39" operator="beginsWith" text="Reproductible">
      <formula>LEFT(D42,LEN("Reproductible"))="Reproductible"</formula>
    </cfRule>
    <cfRule type="beginsWith" priority="144" dxfId="38" operator="beginsWith" text="Défini">
      <formula>LEFT(D42,LEN("Défini"))="Défini"</formula>
    </cfRule>
    <cfRule type="beginsWith" priority="145" dxfId="37" operator="beginsWith" text="Managé">
      <formula>LEFT(D42,LEN("Managé"))="Managé"</formula>
    </cfRule>
    <cfRule type="beginsWith" priority="146" dxfId="36" operator="beginsWith" text="Optimisé">
      <formula>LEFT(D42,LEN("Optimisé"))="Optimisé"</formula>
    </cfRule>
    <cfRule type="beginsWith" priority="147" dxfId="35" operator="beginsWith" text="A. Continue">
      <formula>LEFT(D42,LEN("A. Continue"))="A. Continue"</formula>
    </cfRule>
  </conditionalFormatting>
  <conditionalFormatting sqref="D43:F43">
    <cfRule type="beginsWith" priority="134" dxfId="41" operator="beginsWith" text="_">
      <formula>LEFT(D43,LEN("_"))="_"</formula>
    </cfRule>
    <cfRule type="beginsWith" priority="135" dxfId="40" operator="beginsWith" text="Initial">
      <formula>LEFT(D43,LEN("Initial"))="Initial"</formula>
    </cfRule>
    <cfRule type="beginsWith" priority="136" dxfId="39" operator="beginsWith" text="Reproductible">
      <formula>LEFT(D43,LEN("Reproductible"))="Reproductible"</formula>
    </cfRule>
    <cfRule type="beginsWith" priority="137" dxfId="38" operator="beginsWith" text="Défini">
      <formula>LEFT(D43,LEN("Défini"))="Défini"</formula>
    </cfRule>
    <cfRule type="beginsWith" priority="138" dxfId="37" operator="beginsWith" text="Managé">
      <formula>LEFT(D43,LEN("Managé"))="Managé"</formula>
    </cfRule>
    <cfRule type="beginsWith" priority="139" dxfId="36" operator="beginsWith" text="Optimisé">
      <formula>LEFT(D43,LEN("Optimisé"))="Optimisé"</formula>
    </cfRule>
    <cfRule type="beginsWith" priority="140" dxfId="35" operator="beginsWith" text="A. Continue">
      <formula>LEFT(D43,LEN("A. Continue"))="A. Continue"</formula>
    </cfRule>
  </conditionalFormatting>
  <conditionalFormatting sqref="D13:F13">
    <cfRule type="beginsWith" priority="106" dxfId="41" operator="beginsWith" text="_">
      <formula>LEFT(D13,LEN("_"))="_"</formula>
    </cfRule>
    <cfRule type="beginsWith" priority="107" dxfId="40" operator="beginsWith" text="Initial">
      <formula>LEFT(D13,LEN("Initial"))="Initial"</formula>
    </cfRule>
    <cfRule type="beginsWith" priority="108" dxfId="39" operator="beginsWith" text="Reproductible">
      <formula>LEFT(D13,LEN("Reproductible"))="Reproductible"</formula>
    </cfRule>
    <cfRule type="beginsWith" priority="109" dxfId="38" operator="beginsWith" text="Défini">
      <formula>LEFT(D13,LEN("Défini"))="Défini"</formula>
    </cfRule>
    <cfRule type="beginsWith" priority="110" dxfId="37" operator="beginsWith" text="Managé">
      <formula>LEFT(D13,LEN("Managé"))="Managé"</formula>
    </cfRule>
    <cfRule type="beginsWith" priority="111" dxfId="36" operator="beginsWith" text="Optimisé">
      <formula>LEFT(D13,LEN("Optimisé"))="Optimisé"</formula>
    </cfRule>
    <cfRule type="beginsWith" priority="112" dxfId="35" operator="beginsWith" text="A. Continue">
      <formula>LEFT(D13,LEN("A. Continue"))="A. Continue"</formula>
    </cfRule>
  </conditionalFormatting>
  <conditionalFormatting sqref="D15:F15">
    <cfRule type="beginsWith" priority="99" dxfId="41" operator="beginsWith" text="_">
      <formula>LEFT(D15,LEN("_"))="_"</formula>
    </cfRule>
    <cfRule type="beginsWith" priority="100" dxfId="40" operator="beginsWith" text="Initial">
      <formula>LEFT(D15,LEN("Initial"))="Initial"</formula>
    </cfRule>
    <cfRule type="beginsWith" priority="101" dxfId="39" operator="beginsWith" text="Reproductible">
      <formula>LEFT(D15,LEN("Reproductible"))="Reproductible"</formula>
    </cfRule>
    <cfRule type="beginsWith" priority="102" dxfId="38" operator="beginsWith" text="Défini">
      <formula>LEFT(D15,LEN("Défini"))="Défini"</formula>
    </cfRule>
    <cfRule type="beginsWith" priority="103" dxfId="37" operator="beginsWith" text="Managé">
      <formula>LEFT(D15,LEN("Managé"))="Managé"</formula>
    </cfRule>
    <cfRule type="beginsWith" priority="104" dxfId="36" operator="beginsWith" text="Optimisé">
      <formula>LEFT(D15,LEN("Optimisé"))="Optimisé"</formula>
    </cfRule>
    <cfRule type="beginsWith" priority="105" dxfId="35" operator="beginsWith" text="A. Continue">
      <formula>LEFT(D15,LEN("A. Continue"))="A. Continue"</formula>
    </cfRule>
  </conditionalFormatting>
  <conditionalFormatting sqref="D16:F16">
    <cfRule type="beginsWith" priority="92" dxfId="41" operator="beginsWith" text="_">
      <formula>LEFT(D16,LEN("_"))="_"</formula>
    </cfRule>
    <cfRule type="beginsWith" priority="93" dxfId="40" operator="beginsWith" text="Initial">
      <formula>LEFT(D16,LEN("Initial"))="Initial"</formula>
    </cfRule>
    <cfRule type="beginsWith" priority="94" dxfId="39" operator="beginsWith" text="Reproductible">
      <formula>LEFT(D16,LEN("Reproductible"))="Reproductible"</formula>
    </cfRule>
    <cfRule type="beginsWith" priority="95" dxfId="38" operator="beginsWith" text="Défini">
      <formula>LEFT(D16,LEN("Défini"))="Défini"</formula>
    </cfRule>
    <cfRule type="beginsWith" priority="96" dxfId="37" operator="beginsWith" text="Managé">
      <formula>LEFT(D16,LEN("Managé"))="Managé"</formula>
    </cfRule>
    <cfRule type="beginsWith" priority="97" dxfId="36" operator="beginsWith" text="Optimisé">
      <formula>LEFT(D16,LEN("Optimisé"))="Optimisé"</formula>
    </cfRule>
    <cfRule type="beginsWith" priority="98" dxfId="35" operator="beginsWith" text="A. Continue">
      <formula>LEFT(D16,LEN("A. Continue"))="A. Continue"</formula>
    </cfRule>
  </conditionalFormatting>
  <conditionalFormatting sqref="D17:F17">
    <cfRule type="beginsWith" priority="85" dxfId="41" operator="beginsWith" text="_">
      <formula>LEFT(D17,LEN("_"))="_"</formula>
    </cfRule>
    <cfRule type="beginsWith" priority="86" dxfId="40" operator="beginsWith" text="Initial">
      <formula>LEFT(D17,LEN("Initial"))="Initial"</formula>
    </cfRule>
    <cfRule type="beginsWith" priority="87" dxfId="39" operator="beginsWith" text="Reproductible">
      <formula>LEFT(D17,LEN("Reproductible"))="Reproductible"</formula>
    </cfRule>
    <cfRule type="beginsWith" priority="88" dxfId="38" operator="beginsWith" text="Défini">
      <formula>LEFT(D17,LEN("Défini"))="Défini"</formula>
    </cfRule>
    <cfRule type="beginsWith" priority="89" dxfId="37" operator="beginsWith" text="Managé">
      <formula>LEFT(D17,LEN("Managé"))="Managé"</formula>
    </cfRule>
    <cfRule type="beginsWith" priority="90" dxfId="36" operator="beginsWith" text="Optimisé">
      <formula>LEFT(D17,LEN("Optimisé"))="Optimisé"</formula>
    </cfRule>
    <cfRule type="beginsWith" priority="91" dxfId="35" operator="beginsWith" text="A. Continue">
      <formula>LEFT(D17,LEN("A. Continue"))="A. Continue"</formula>
    </cfRule>
  </conditionalFormatting>
  <conditionalFormatting sqref="D22:F22">
    <cfRule type="beginsWith" priority="78" dxfId="41" operator="beginsWith" text="_">
      <formula>LEFT(D22,LEN("_"))="_"</formula>
    </cfRule>
    <cfRule type="beginsWith" priority="79" dxfId="40" operator="beginsWith" text="Initial">
      <formula>LEFT(D22,LEN("Initial"))="Initial"</formula>
    </cfRule>
    <cfRule type="beginsWith" priority="80" dxfId="39" operator="beginsWith" text="Reproductible">
      <formula>LEFT(D22,LEN("Reproductible"))="Reproductible"</formula>
    </cfRule>
    <cfRule type="beginsWith" priority="81" dxfId="38" operator="beginsWith" text="Défini">
      <formula>LEFT(D22,LEN("Défini"))="Défini"</formula>
    </cfRule>
    <cfRule type="beginsWith" priority="82" dxfId="37" operator="beginsWith" text="Managé">
      <formula>LEFT(D22,LEN("Managé"))="Managé"</formula>
    </cfRule>
    <cfRule type="beginsWith" priority="83" dxfId="36" operator="beginsWith" text="Optimisé">
      <formula>LEFT(D22,LEN("Optimisé"))="Optimisé"</formula>
    </cfRule>
    <cfRule type="beginsWith" priority="84" dxfId="35" operator="beginsWith" text="A. Continue">
      <formula>LEFT(D22,LEN("A. Continue"))="A. Continue"</formula>
    </cfRule>
  </conditionalFormatting>
  <conditionalFormatting sqref="D23:F23">
    <cfRule type="beginsWith" priority="71" dxfId="41" operator="beginsWith" text="_">
      <formula>LEFT(D23,LEN("_"))="_"</formula>
    </cfRule>
    <cfRule type="beginsWith" priority="72" dxfId="40" operator="beginsWith" text="Initial">
      <formula>LEFT(D23,LEN("Initial"))="Initial"</formula>
    </cfRule>
    <cfRule type="beginsWith" priority="73" dxfId="39" operator="beginsWith" text="Reproductible">
      <formula>LEFT(D23,LEN("Reproductible"))="Reproductible"</formula>
    </cfRule>
    <cfRule type="beginsWith" priority="74" dxfId="38" operator="beginsWith" text="Défini">
      <formula>LEFT(D23,LEN("Défini"))="Défini"</formula>
    </cfRule>
    <cfRule type="beginsWith" priority="75" dxfId="37" operator="beginsWith" text="Managé">
      <formula>LEFT(D23,LEN("Managé"))="Managé"</formula>
    </cfRule>
    <cfRule type="beginsWith" priority="76" dxfId="36" operator="beginsWith" text="Optimisé">
      <formula>LEFT(D23,LEN("Optimisé"))="Optimisé"</formula>
    </cfRule>
    <cfRule type="beginsWith" priority="77" dxfId="35" operator="beginsWith" text="A. Continue">
      <formula>LEFT(D23,LEN("A. Continue"))="A. Continue"</formula>
    </cfRule>
  </conditionalFormatting>
  <conditionalFormatting sqref="D24:F24">
    <cfRule type="beginsWith" priority="64" dxfId="41" operator="beginsWith" text="_">
      <formula>LEFT(D24,LEN("_"))="_"</formula>
    </cfRule>
    <cfRule type="beginsWith" priority="65" dxfId="40" operator="beginsWith" text="Initial">
      <formula>LEFT(D24,LEN("Initial"))="Initial"</formula>
    </cfRule>
    <cfRule type="beginsWith" priority="66" dxfId="39" operator="beginsWith" text="Reproductible">
      <formula>LEFT(D24,LEN("Reproductible"))="Reproductible"</formula>
    </cfRule>
    <cfRule type="beginsWith" priority="67" dxfId="38" operator="beginsWith" text="Défini">
      <formula>LEFT(D24,LEN("Défini"))="Défini"</formula>
    </cfRule>
    <cfRule type="beginsWith" priority="68" dxfId="37" operator="beginsWith" text="Managé">
      <formula>LEFT(D24,LEN("Managé"))="Managé"</formula>
    </cfRule>
    <cfRule type="beginsWith" priority="69" dxfId="36" operator="beginsWith" text="Optimisé">
      <formula>LEFT(D24,LEN("Optimisé"))="Optimisé"</formula>
    </cfRule>
    <cfRule type="beginsWith" priority="70" dxfId="35" operator="beginsWith" text="A. Continue">
      <formula>LEFT(D24,LEN("A. Continue"))="A. Continue"</formula>
    </cfRule>
  </conditionalFormatting>
  <conditionalFormatting sqref="D26:F26">
    <cfRule type="beginsWith" priority="57" dxfId="41" operator="beginsWith" text="_">
      <formula>LEFT(D26,LEN("_"))="_"</formula>
    </cfRule>
    <cfRule type="beginsWith" priority="58" dxfId="40" operator="beginsWith" text="Initial">
      <formula>LEFT(D26,LEN("Initial"))="Initial"</formula>
    </cfRule>
    <cfRule type="beginsWith" priority="59" dxfId="39" operator="beginsWith" text="Reproductible">
      <formula>LEFT(D26,LEN("Reproductible"))="Reproductible"</formula>
    </cfRule>
    <cfRule type="beginsWith" priority="60" dxfId="38" operator="beginsWith" text="Défini">
      <formula>LEFT(D26,LEN("Défini"))="Défini"</formula>
    </cfRule>
    <cfRule type="beginsWith" priority="61" dxfId="37" operator="beginsWith" text="Managé">
      <formula>LEFT(D26,LEN("Managé"))="Managé"</formula>
    </cfRule>
    <cfRule type="beginsWith" priority="62" dxfId="36" operator="beginsWith" text="Optimisé">
      <formula>LEFT(D26,LEN("Optimisé"))="Optimisé"</formula>
    </cfRule>
    <cfRule type="beginsWith" priority="63" dxfId="35" operator="beginsWith" text="A. Continue">
      <formula>LEFT(D26,LEN("A. Continue"))="A. Continue"</formula>
    </cfRule>
  </conditionalFormatting>
  <conditionalFormatting sqref="D28:F28">
    <cfRule type="beginsWith" priority="50" dxfId="41" operator="beginsWith" text="_">
      <formula>LEFT(D28,LEN("_"))="_"</formula>
    </cfRule>
    <cfRule type="beginsWith" priority="51" dxfId="40" operator="beginsWith" text="Initial">
      <formula>LEFT(D28,LEN("Initial"))="Initial"</formula>
    </cfRule>
    <cfRule type="beginsWith" priority="52" dxfId="39" operator="beginsWith" text="Reproductible">
      <formula>LEFT(D28,LEN("Reproductible"))="Reproductible"</formula>
    </cfRule>
    <cfRule type="beginsWith" priority="53" dxfId="38" operator="beginsWith" text="Défini">
      <formula>LEFT(D28,LEN("Défini"))="Défini"</formula>
    </cfRule>
    <cfRule type="beginsWith" priority="54" dxfId="37" operator="beginsWith" text="Managé">
      <formula>LEFT(D28,LEN("Managé"))="Managé"</formula>
    </cfRule>
    <cfRule type="beginsWith" priority="55" dxfId="36" operator="beginsWith" text="Optimisé">
      <formula>LEFT(D28,LEN("Optimisé"))="Optimisé"</formula>
    </cfRule>
    <cfRule type="beginsWith" priority="56" dxfId="35" operator="beginsWith" text="A. Continue">
      <formula>LEFT(D28,LEN("A. Continue"))="A. Continue"</formula>
    </cfRule>
  </conditionalFormatting>
  <conditionalFormatting sqref="D33:F33">
    <cfRule type="beginsWith" priority="43" dxfId="41" operator="beginsWith" text="_">
      <formula>LEFT(D33,LEN("_"))="_"</formula>
    </cfRule>
    <cfRule type="beginsWith" priority="44" dxfId="40" operator="beginsWith" text="Initial">
      <formula>LEFT(D33,LEN("Initial"))="Initial"</formula>
    </cfRule>
    <cfRule type="beginsWith" priority="45" dxfId="39" operator="beginsWith" text="Reproductible">
      <formula>LEFT(D33,LEN("Reproductible"))="Reproductible"</formula>
    </cfRule>
    <cfRule type="beginsWith" priority="46" dxfId="38" operator="beginsWith" text="Défini">
      <formula>LEFT(D33,LEN("Défini"))="Défini"</formula>
    </cfRule>
    <cfRule type="beginsWith" priority="47" dxfId="37" operator="beginsWith" text="Managé">
      <formula>LEFT(D33,LEN("Managé"))="Managé"</formula>
    </cfRule>
    <cfRule type="beginsWith" priority="48" dxfId="36" operator="beginsWith" text="Optimisé">
      <formula>LEFT(D33,LEN("Optimisé"))="Optimisé"</formula>
    </cfRule>
    <cfRule type="beginsWith" priority="49" dxfId="35" operator="beginsWith" text="A. Continue">
      <formula>LEFT(D33,LEN("A. Continue"))="A. Continue"</formula>
    </cfRule>
  </conditionalFormatting>
  <conditionalFormatting sqref="D34:F34">
    <cfRule type="beginsWith" priority="36" dxfId="41" operator="beginsWith" text="_">
      <formula>LEFT(D34,LEN("_"))="_"</formula>
    </cfRule>
    <cfRule type="beginsWith" priority="37" dxfId="40" operator="beginsWith" text="Initial">
      <formula>LEFT(D34,LEN("Initial"))="Initial"</formula>
    </cfRule>
    <cfRule type="beginsWith" priority="38" dxfId="39" operator="beginsWith" text="Reproductible">
      <formula>LEFT(D34,LEN("Reproductible"))="Reproductible"</formula>
    </cfRule>
    <cfRule type="beginsWith" priority="39" dxfId="38" operator="beginsWith" text="Défini">
      <formula>LEFT(D34,LEN("Défini"))="Défini"</formula>
    </cfRule>
    <cfRule type="beginsWith" priority="40" dxfId="37" operator="beginsWith" text="Managé">
      <formula>LEFT(D34,LEN("Managé"))="Managé"</formula>
    </cfRule>
    <cfRule type="beginsWith" priority="41" dxfId="36" operator="beginsWith" text="Optimisé">
      <formula>LEFT(D34,LEN("Optimisé"))="Optimisé"</formula>
    </cfRule>
    <cfRule type="beginsWith" priority="42" dxfId="35" operator="beginsWith" text="A. Continue">
      <formula>LEFT(D34,LEN("A. Continue"))="A. Continue"</formula>
    </cfRule>
  </conditionalFormatting>
  <conditionalFormatting sqref="D37:F37">
    <cfRule type="beginsWith" priority="29" dxfId="41" operator="beginsWith" text="_">
      <formula>LEFT(D37,LEN("_"))="_"</formula>
    </cfRule>
    <cfRule type="beginsWith" priority="30" dxfId="40" operator="beginsWith" text="Initial">
      <formula>LEFT(D37,LEN("Initial"))="Initial"</formula>
    </cfRule>
    <cfRule type="beginsWith" priority="31" dxfId="39" operator="beginsWith" text="Reproductible">
      <formula>LEFT(D37,LEN("Reproductible"))="Reproductible"</formula>
    </cfRule>
    <cfRule type="beginsWith" priority="32" dxfId="38" operator="beginsWith" text="Défini">
      <formula>LEFT(D37,LEN("Défini"))="Défini"</formula>
    </cfRule>
    <cfRule type="beginsWith" priority="33" dxfId="37" operator="beginsWith" text="Managé">
      <formula>LEFT(D37,LEN("Managé"))="Managé"</formula>
    </cfRule>
    <cfRule type="beginsWith" priority="34" dxfId="36" operator="beginsWith" text="Optimisé">
      <formula>LEFT(D37,LEN("Optimisé"))="Optimisé"</formula>
    </cfRule>
    <cfRule type="beginsWith" priority="35" dxfId="35" operator="beginsWith" text="A. Continue">
      <formula>LEFT(D37,LEN("A. Continue"))="A. Continue"</formula>
    </cfRule>
  </conditionalFormatting>
  <conditionalFormatting sqref="D40:F40">
    <cfRule type="beginsWith" priority="22" dxfId="41" operator="beginsWith" text="_">
      <formula>LEFT(D40,LEN("_"))="_"</formula>
    </cfRule>
    <cfRule type="beginsWith" priority="23" dxfId="40" operator="beginsWith" text="Initial">
      <formula>LEFT(D40,LEN("Initial"))="Initial"</formula>
    </cfRule>
    <cfRule type="beginsWith" priority="24" dxfId="39" operator="beginsWith" text="Reproductible">
      <formula>LEFT(D40,LEN("Reproductible"))="Reproductible"</formula>
    </cfRule>
    <cfRule type="beginsWith" priority="25" dxfId="38" operator="beginsWith" text="Défini">
      <formula>LEFT(D40,LEN("Défini"))="Défini"</formula>
    </cfRule>
    <cfRule type="beginsWith" priority="26" dxfId="37" operator="beginsWith" text="Managé">
      <formula>LEFT(D40,LEN("Managé"))="Managé"</formula>
    </cfRule>
    <cfRule type="beginsWith" priority="27" dxfId="36" operator="beginsWith" text="Optimisé">
      <formula>LEFT(D40,LEN("Optimisé"))="Optimisé"</formula>
    </cfRule>
    <cfRule type="beginsWith" priority="28" dxfId="35" operator="beginsWith" text="A. Continue">
      <formula>LEFT(D40,LEN("A. Continue"))="A. Continue"</formula>
    </cfRule>
  </conditionalFormatting>
  <conditionalFormatting sqref="D10:F10">
    <cfRule type="beginsWith" priority="15" dxfId="41" operator="beginsWith" text="_">
      <formula>LEFT(D10,LEN("_"))="_"</formula>
    </cfRule>
    <cfRule type="beginsWith" priority="16" dxfId="40" operator="beginsWith" text="Initial">
      <formula>LEFT(D10,LEN("Initial"))="Initial"</formula>
    </cfRule>
    <cfRule type="beginsWith" priority="17" dxfId="39" operator="beginsWith" text="Reproductible">
      <formula>LEFT(D10,LEN("Reproductible"))="Reproductible"</formula>
    </cfRule>
    <cfRule type="beginsWith" priority="18" dxfId="38" operator="beginsWith" text="Défini">
      <formula>LEFT(D10,LEN("Défini"))="Défini"</formula>
    </cfRule>
    <cfRule type="beginsWith" priority="19" dxfId="37" operator="beginsWith" text="Managé">
      <formula>LEFT(D10,LEN("Managé"))="Managé"</formula>
    </cfRule>
    <cfRule type="beginsWith" priority="20" dxfId="36" operator="beginsWith" text="Optimisé">
      <formula>LEFT(D10,LEN("Optimisé"))="Optimisé"</formula>
    </cfRule>
    <cfRule type="beginsWith" priority="21" dxfId="35" operator="beginsWith" text="A. Continue">
      <formula>LEFT(D10,LEN("A. Continue"))="A. Continue"</formula>
    </cfRule>
  </conditionalFormatting>
  <conditionalFormatting sqref="D11:F11">
    <cfRule type="beginsWith" priority="8" dxfId="41" operator="beginsWith" text="_">
      <formula>LEFT(D11,LEN("_"))="_"</formula>
    </cfRule>
    <cfRule type="beginsWith" priority="9" dxfId="40" operator="beginsWith" text="Initial">
      <formula>LEFT(D11,LEN("Initial"))="Initial"</formula>
    </cfRule>
    <cfRule type="beginsWith" priority="10" dxfId="39" operator="beginsWith" text="Reproductible">
      <formula>LEFT(D11,LEN("Reproductible"))="Reproductible"</formula>
    </cfRule>
    <cfRule type="beginsWith" priority="11" dxfId="38" operator="beginsWith" text="Défini">
      <formula>LEFT(D11,LEN("Défini"))="Défini"</formula>
    </cfRule>
    <cfRule type="beginsWith" priority="12" dxfId="37" operator="beginsWith" text="Managé">
      <formula>LEFT(D11,LEN("Managé"))="Managé"</formula>
    </cfRule>
    <cfRule type="beginsWith" priority="13" dxfId="36" operator="beginsWith" text="Optimisé">
      <formula>LEFT(D11,LEN("Optimisé"))="Optimisé"</formula>
    </cfRule>
    <cfRule type="beginsWith" priority="14" dxfId="35" operator="beginsWith" text="A. Continue">
      <formula>LEFT(D11,LEN("A. Continue"))="A. Continue"</formula>
    </cfRule>
  </conditionalFormatting>
  <conditionalFormatting sqref="D12:F12">
    <cfRule type="beginsWith" priority="1" dxfId="41" operator="beginsWith" text="_">
      <formula>LEFT(D12,LEN("_"))="_"</formula>
    </cfRule>
    <cfRule type="beginsWith" priority="2" dxfId="40" operator="beginsWith" text="Initial">
      <formula>LEFT(D12,LEN("Initial"))="Initial"</formula>
    </cfRule>
    <cfRule type="beginsWith" priority="3" dxfId="39" operator="beginsWith" text="Reproductible">
      <formula>LEFT(D12,LEN("Reproductible"))="Reproductible"</formula>
    </cfRule>
    <cfRule type="beginsWith" priority="4" dxfId="38" operator="beginsWith" text="Défini">
      <formula>LEFT(D12,LEN("Défini"))="Défini"</formula>
    </cfRule>
    <cfRule type="beginsWith" priority="5" dxfId="37" operator="beginsWith" text="Managé">
      <formula>LEFT(D12,LEN("Managé"))="Managé"</formula>
    </cfRule>
    <cfRule type="beginsWith" priority="6" dxfId="36" operator="beginsWith" text="Optimisé">
      <formula>LEFT(D12,LEN("Optimisé"))="Optimisé"</formula>
    </cfRule>
    <cfRule type="beginsWith" priority="7" dxfId="35" operator="beginsWith" text="A. Continue">
      <formula>LEFT(D12,LEN("A. Continue"))="A. Continue"</formula>
    </cfRule>
  </conditionalFormatting>
  <dataValidations count="2">
    <dataValidation type="list" allowBlank="1" showInputMessage="1" showErrorMessage="1" sqref="J3">
      <formula1>"OUI,NON"</formula1>
    </dataValidation>
    <dataValidation type="list" showErrorMessage="1" errorTitle="Inserez un Choix" error="Veuillez inserez un choix parmi les affirmation suivantes_x000a__x000a_Initial_x000a_Reproductible_x000a_Défini_x000a_Managé_x000a_Optimisé_x000a_A. Continue" sqref="D36:E37 D39:E43 D4:E8 D15:E19 D21:E24 D26:E30 D33:E34 D10:E13 D45:E48">
      <formula1>"_,Initial,Reproductible,Défini,Managé,Optimisé,A. Continue"</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65" r:id="rId4"/>
  <drawing r:id="rId3"/>
  <legacyDrawing r:id="rId2"/>
  <extLst>
    <ext xmlns:x14="http://schemas.microsoft.com/office/spreadsheetml/2009/9/main" uri="{78C0D931-6437-407d-A8EE-F0AAD7539E65}">
      <x14:conditionalFormattings>
        <x14:conditionalFormatting xmlns:xm="http://schemas.microsoft.com/office/excel/2006/main">
          <x14:cfRule type="iconSet" priority="820">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B1:B1048576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K63"/>
  <sheetViews>
    <sheetView showGridLines="0" zoomScale="70" zoomScaleNormal="70" workbookViewId="0" topLeftCell="A1">
      <pane ySplit="2" topLeftCell="A22" activePane="bottomLeft" state="frozen"/>
      <selection pane="topLeft" activeCell="D39" sqref="D38:H43"/>
      <selection pane="bottomLeft" activeCell="D23" sqref="D23:E23"/>
    </sheetView>
  </sheetViews>
  <sheetFormatPr defaultColWidth="11.28125" defaultRowHeight="15"/>
  <cols>
    <col min="1" max="1" width="3.140625" style="100" customWidth="1"/>
    <col min="2" max="2" width="2.7109375" style="119" customWidth="1"/>
    <col min="3" max="3" width="168.8515625" style="102" customWidth="1"/>
    <col min="4" max="4" width="3.140625" style="81" bestFit="1" customWidth="1"/>
    <col min="5" max="5" width="13.7109375" style="81" customWidth="1"/>
    <col min="6" max="6" width="17.7109375" style="81" bestFit="1" customWidth="1"/>
    <col min="7" max="7" width="36.421875" style="81" bestFit="1" customWidth="1"/>
    <col min="8" max="8" width="10.00390625" style="81" customWidth="1"/>
    <col min="9" max="10" width="11.28125" style="81" customWidth="1"/>
    <col min="11" max="11" width="8.8515625" style="81" customWidth="1"/>
    <col min="12" max="16384" width="11.28125" style="81" customWidth="1"/>
  </cols>
  <sheetData>
    <row r="1" spans="1:11" ht="45.75" thickBot="1">
      <c r="A1" s="294" t="s">
        <v>73</v>
      </c>
      <c r="B1" s="295"/>
      <c r="C1" s="295"/>
      <c r="D1" s="295"/>
      <c r="E1" s="296"/>
      <c r="F1" s="516"/>
      <c r="G1" s="288" t="s">
        <v>156</v>
      </c>
      <c r="H1" s="289"/>
      <c r="I1" s="289"/>
      <c r="J1" s="289"/>
      <c r="K1" s="290"/>
    </row>
    <row r="2" spans="1:11" ht="45.75" thickBot="1">
      <c r="A2" s="297"/>
      <c r="B2" s="298"/>
      <c r="C2" s="298"/>
      <c r="D2" s="298"/>
      <c r="E2" s="299"/>
      <c r="F2" s="520"/>
      <c r="G2" s="103" t="s">
        <v>391</v>
      </c>
      <c r="H2" s="104">
        <f>SUM(D:D)</f>
        <v>40</v>
      </c>
      <c r="I2" s="293" t="s">
        <v>158</v>
      </c>
      <c r="J2" s="293"/>
      <c r="K2" s="184">
        <f>SUM($H$8:$H$13)/$H$2</f>
        <v>0</v>
      </c>
    </row>
    <row r="3" spans="1:11" ht="18">
      <c r="A3" s="300" t="s">
        <v>74</v>
      </c>
      <c r="B3" s="300"/>
      <c r="C3" s="300"/>
      <c r="D3" s="105">
        <f>COUNT(A4:A5)</f>
        <v>2</v>
      </c>
      <c r="E3" s="517" t="s">
        <v>387</v>
      </c>
      <c r="F3" s="521" t="s">
        <v>396</v>
      </c>
      <c r="G3" s="106"/>
      <c r="H3" s="106"/>
      <c r="I3" s="106"/>
      <c r="J3" s="106"/>
      <c r="K3" s="106"/>
    </row>
    <row r="4" spans="1:11" ht="15.75" thickBot="1">
      <c r="A4" s="107">
        <v>1</v>
      </c>
      <c r="B4" s="108">
        <f>IF(D4="_",0,1)</f>
        <v>0</v>
      </c>
      <c r="C4" s="223" t="s">
        <v>300</v>
      </c>
      <c r="D4" s="261" t="s">
        <v>348</v>
      </c>
      <c r="E4" s="497"/>
      <c r="F4" s="510"/>
      <c r="G4" s="106"/>
      <c r="H4" s="106"/>
      <c r="I4" s="106"/>
      <c r="J4" s="106"/>
      <c r="K4" s="106"/>
    </row>
    <row r="5" spans="1:11" ht="15">
      <c r="A5" s="107">
        <v>2</v>
      </c>
      <c r="B5" s="108">
        <f>IF(D5="_",0,1)</f>
        <v>0</v>
      </c>
      <c r="C5" s="223" t="s">
        <v>301</v>
      </c>
      <c r="D5" s="261" t="s">
        <v>348</v>
      </c>
      <c r="E5" s="497"/>
      <c r="F5" s="510"/>
      <c r="G5" s="518" t="s">
        <v>153</v>
      </c>
      <c r="H5" s="291"/>
      <c r="I5" s="292"/>
      <c r="J5" s="106"/>
      <c r="K5" s="106"/>
    </row>
    <row r="6" spans="1:11" ht="15" customHeight="1">
      <c r="A6" s="301" t="s">
        <v>75</v>
      </c>
      <c r="B6" s="301"/>
      <c r="C6" s="301"/>
      <c r="D6" s="1">
        <f>COUNT(A7:A10)</f>
        <v>4</v>
      </c>
      <c r="E6" s="109" t="s">
        <v>387</v>
      </c>
      <c r="F6" s="522" t="str">
        <f>F3</f>
        <v>Commentaires</v>
      </c>
      <c r="G6" s="519" t="s">
        <v>146</v>
      </c>
      <c r="H6" s="110" t="s">
        <v>154</v>
      </c>
      <c r="I6" s="111" t="s">
        <v>155</v>
      </c>
      <c r="J6" s="106"/>
      <c r="K6" s="106"/>
    </row>
    <row r="7" spans="1:11" ht="15">
      <c r="A7" s="107">
        <v>1</v>
      </c>
      <c r="B7" s="108">
        <f>IF(D7="_",0,1)</f>
        <v>0</v>
      </c>
      <c r="C7" s="223" t="s">
        <v>76</v>
      </c>
      <c r="D7" s="261" t="s">
        <v>348</v>
      </c>
      <c r="E7" s="497"/>
      <c r="F7" s="510"/>
      <c r="G7" s="502" t="s">
        <v>348</v>
      </c>
      <c r="H7" s="112">
        <f aca="true" t="shared" si="0" ref="H7:H13">COUNTIF($D:$E,G7)</f>
        <v>40</v>
      </c>
      <c r="I7" s="182">
        <f aca="true" t="shared" si="1" ref="I7:I13">H7/$H$2</f>
        <v>1</v>
      </c>
      <c r="J7" s="106"/>
      <c r="K7" s="106"/>
    </row>
    <row r="8" spans="1:11" ht="15">
      <c r="A8" s="107">
        <v>2</v>
      </c>
      <c r="B8" s="108">
        <f aca="true" t="shared" si="2" ref="B8:B10">IF(D8="_",0,1)</f>
        <v>0</v>
      </c>
      <c r="C8" s="223" t="s">
        <v>77</v>
      </c>
      <c r="D8" s="261" t="s">
        <v>348</v>
      </c>
      <c r="E8" s="497"/>
      <c r="F8" s="510"/>
      <c r="G8" s="503" t="s">
        <v>148</v>
      </c>
      <c r="H8" s="112">
        <f t="shared" si="0"/>
        <v>0</v>
      </c>
      <c r="I8" s="182">
        <f t="shared" si="1"/>
        <v>0</v>
      </c>
      <c r="J8" s="106"/>
      <c r="K8" s="106"/>
    </row>
    <row r="9" spans="1:11" ht="15">
      <c r="A9" s="107">
        <v>3</v>
      </c>
      <c r="B9" s="108">
        <f t="shared" si="2"/>
        <v>0</v>
      </c>
      <c r="C9" s="223" t="s">
        <v>78</v>
      </c>
      <c r="D9" s="261" t="s">
        <v>348</v>
      </c>
      <c r="E9" s="497"/>
      <c r="F9" s="510"/>
      <c r="G9" s="504" t="s">
        <v>149</v>
      </c>
      <c r="H9" s="112">
        <f t="shared" si="0"/>
        <v>0</v>
      </c>
      <c r="I9" s="182">
        <f t="shared" si="1"/>
        <v>0</v>
      </c>
      <c r="J9" s="106"/>
      <c r="K9" s="106"/>
    </row>
    <row r="10" spans="1:11" ht="15">
      <c r="A10" s="107">
        <v>4</v>
      </c>
      <c r="B10" s="108">
        <f t="shared" si="2"/>
        <v>0</v>
      </c>
      <c r="C10" s="223" t="s">
        <v>79</v>
      </c>
      <c r="D10" s="261" t="s">
        <v>348</v>
      </c>
      <c r="E10" s="497"/>
      <c r="F10" s="510"/>
      <c r="G10" s="505" t="s">
        <v>150</v>
      </c>
      <c r="H10" s="112">
        <f>COUNTIF($D:$E,G10)</f>
        <v>0</v>
      </c>
      <c r="I10" s="182">
        <f t="shared" si="1"/>
        <v>0</v>
      </c>
      <c r="J10" s="106"/>
      <c r="K10" s="106"/>
    </row>
    <row r="11" spans="1:11" s="113" customFormat="1" ht="18">
      <c r="A11" s="301" t="s">
        <v>80</v>
      </c>
      <c r="B11" s="301"/>
      <c r="C11" s="301"/>
      <c r="D11" s="1">
        <f>COUNT(A12:A16)</f>
        <v>5</v>
      </c>
      <c r="E11" s="109" t="s">
        <v>387</v>
      </c>
      <c r="F11" s="522" t="str">
        <f>F6</f>
        <v>Commentaires</v>
      </c>
      <c r="G11" s="506" t="s">
        <v>151</v>
      </c>
      <c r="H11" s="112">
        <f t="shared" si="0"/>
        <v>0</v>
      </c>
      <c r="I11" s="182">
        <f t="shared" si="1"/>
        <v>0</v>
      </c>
      <c r="J11" s="106"/>
      <c r="K11" s="106"/>
    </row>
    <row r="12" spans="1:11" ht="15">
      <c r="A12" s="107">
        <v>1</v>
      </c>
      <c r="B12" s="108">
        <f>IF(D12="_",0,1)</f>
        <v>0</v>
      </c>
      <c r="C12" s="224" t="s">
        <v>275</v>
      </c>
      <c r="D12" s="261" t="s">
        <v>348</v>
      </c>
      <c r="E12" s="497"/>
      <c r="F12" s="510"/>
      <c r="G12" s="507" t="s">
        <v>152</v>
      </c>
      <c r="H12" s="112">
        <f t="shared" si="0"/>
        <v>0</v>
      </c>
      <c r="I12" s="182">
        <f t="shared" si="1"/>
        <v>0</v>
      </c>
      <c r="J12" s="106"/>
      <c r="K12" s="106"/>
    </row>
    <row r="13" spans="1:11" ht="15.75" thickBot="1">
      <c r="A13" s="107">
        <v>2</v>
      </c>
      <c r="B13" s="108">
        <f aca="true" t="shared" si="3" ref="B13:B16">IF(D13="_",0,1)</f>
        <v>0</v>
      </c>
      <c r="C13" s="223" t="s">
        <v>81</v>
      </c>
      <c r="D13" s="261" t="s">
        <v>348</v>
      </c>
      <c r="E13" s="497"/>
      <c r="F13" s="510"/>
      <c r="G13" s="508" t="s">
        <v>145</v>
      </c>
      <c r="H13" s="114">
        <f t="shared" si="0"/>
        <v>0</v>
      </c>
      <c r="I13" s="183">
        <f t="shared" si="1"/>
        <v>0</v>
      </c>
      <c r="J13" s="106"/>
      <c r="K13" s="106"/>
    </row>
    <row r="14" spans="1:11" ht="15">
      <c r="A14" s="107">
        <v>3</v>
      </c>
      <c r="B14" s="108">
        <f t="shared" si="3"/>
        <v>0</v>
      </c>
      <c r="C14" s="223" t="s">
        <v>82</v>
      </c>
      <c r="D14" s="261" t="s">
        <v>348</v>
      </c>
      <c r="E14" s="497"/>
      <c r="F14" s="510"/>
      <c r="G14" s="106"/>
      <c r="H14" s="106"/>
      <c r="I14" s="106"/>
      <c r="J14" s="106"/>
      <c r="K14" s="106"/>
    </row>
    <row r="15" spans="1:11" ht="15">
      <c r="A15" s="107">
        <v>4</v>
      </c>
      <c r="B15" s="108">
        <f t="shared" si="3"/>
        <v>0</v>
      </c>
      <c r="C15" s="223" t="s">
        <v>83</v>
      </c>
      <c r="D15" s="261" t="s">
        <v>348</v>
      </c>
      <c r="E15" s="497"/>
      <c r="F15" s="510"/>
      <c r="G15" s="106"/>
      <c r="H15" s="106"/>
      <c r="I15" s="106"/>
      <c r="J15" s="106"/>
      <c r="K15" s="106"/>
    </row>
    <row r="16" spans="1:11" ht="15">
      <c r="A16" s="107">
        <v>5</v>
      </c>
      <c r="B16" s="108">
        <f t="shared" si="3"/>
        <v>0</v>
      </c>
      <c r="C16" s="224" t="s">
        <v>84</v>
      </c>
      <c r="D16" s="261" t="s">
        <v>348</v>
      </c>
      <c r="E16" s="497"/>
      <c r="F16" s="510"/>
      <c r="G16" s="106"/>
      <c r="H16" s="106"/>
      <c r="I16" s="106"/>
      <c r="J16" s="106"/>
      <c r="K16" s="106"/>
    </row>
    <row r="17" spans="1:11" ht="18">
      <c r="A17" s="301" t="s">
        <v>85</v>
      </c>
      <c r="B17" s="301"/>
      <c r="C17" s="301"/>
      <c r="D17" s="1">
        <f>COUNT(A18:A21)</f>
        <v>4</v>
      </c>
      <c r="E17" s="109" t="s">
        <v>387</v>
      </c>
      <c r="F17" s="522" t="str">
        <f>F11</f>
        <v>Commentaires</v>
      </c>
      <c r="G17" s="106"/>
      <c r="H17" s="106"/>
      <c r="I17" s="106"/>
      <c r="J17" s="106"/>
      <c r="K17" s="106"/>
    </row>
    <row r="18" spans="1:11" ht="15">
      <c r="A18" s="107">
        <v>1</v>
      </c>
      <c r="B18" s="108">
        <f>IF(D18="_",0,1)</f>
        <v>0</v>
      </c>
      <c r="C18" s="223" t="s">
        <v>302</v>
      </c>
      <c r="D18" s="261" t="s">
        <v>348</v>
      </c>
      <c r="E18" s="497"/>
      <c r="F18" s="510"/>
      <c r="G18" s="106"/>
      <c r="H18" s="106"/>
      <c r="I18" s="106"/>
      <c r="J18" s="106"/>
      <c r="K18" s="106"/>
    </row>
    <row r="19" spans="1:11" ht="15">
      <c r="A19" s="107">
        <v>2</v>
      </c>
      <c r="B19" s="108">
        <f aca="true" t="shared" si="4" ref="B19:B21">IF(D19="_",0,1)</f>
        <v>0</v>
      </c>
      <c r="C19" s="223" t="s">
        <v>310</v>
      </c>
      <c r="D19" s="261" t="s">
        <v>348</v>
      </c>
      <c r="E19" s="497"/>
      <c r="F19" s="510"/>
      <c r="G19" s="106"/>
      <c r="H19" s="106"/>
      <c r="I19" s="106"/>
      <c r="J19" s="106"/>
      <c r="K19" s="106"/>
    </row>
    <row r="20" spans="1:11" ht="15">
      <c r="A20" s="107">
        <v>3</v>
      </c>
      <c r="B20" s="108">
        <f t="shared" si="4"/>
        <v>0</v>
      </c>
      <c r="C20" s="223" t="s">
        <v>86</v>
      </c>
      <c r="D20" s="261" t="s">
        <v>348</v>
      </c>
      <c r="E20" s="497"/>
      <c r="F20" s="510"/>
      <c r="G20" s="106"/>
      <c r="H20" s="106"/>
      <c r="I20" s="106"/>
      <c r="J20" s="106"/>
      <c r="K20" s="106"/>
    </row>
    <row r="21" spans="1:11" ht="15">
      <c r="A21" s="107">
        <v>4</v>
      </c>
      <c r="B21" s="108">
        <f t="shared" si="4"/>
        <v>0</v>
      </c>
      <c r="C21" s="223" t="s">
        <v>303</v>
      </c>
      <c r="D21" s="261" t="s">
        <v>348</v>
      </c>
      <c r="E21" s="497"/>
      <c r="F21" s="510"/>
      <c r="G21" s="106"/>
      <c r="H21" s="106"/>
      <c r="I21" s="106"/>
      <c r="J21" s="106"/>
      <c r="K21" s="106"/>
    </row>
    <row r="22" spans="1:11" ht="15" customHeight="1">
      <c r="A22" s="301" t="s">
        <v>87</v>
      </c>
      <c r="B22" s="301"/>
      <c r="C22" s="301"/>
      <c r="D22" s="1">
        <f>COUNT(A23:A26)</f>
        <v>4</v>
      </c>
      <c r="E22" s="109" t="s">
        <v>387</v>
      </c>
      <c r="F22" s="522" t="str">
        <f>F17</f>
        <v>Commentaires</v>
      </c>
      <c r="G22" s="106"/>
      <c r="H22" s="106"/>
      <c r="I22" s="106"/>
      <c r="J22" s="106"/>
      <c r="K22" s="106"/>
    </row>
    <row r="23" spans="1:11" ht="15">
      <c r="A23" s="107">
        <v>1</v>
      </c>
      <c r="B23" s="108">
        <f>IF(D23="_",0,1)</f>
        <v>0</v>
      </c>
      <c r="C23" s="223" t="s">
        <v>88</v>
      </c>
      <c r="D23" s="261" t="s">
        <v>348</v>
      </c>
      <c r="E23" s="497"/>
      <c r="F23" s="510"/>
      <c r="G23" s="106"/>
      <c r="H23" s="106"/>
      <c r="I23" s="106"/>
      <c r="J23" s="106"/>
      <c r="K23" s="106"/>
    </row>
    <row r="24" spans="1:11" ht="15">
      <c r="A24" s="107">
        <v>2</v>
      </c>
      <c r="B24" s="108">
        <f aca="true" t="shared" si="5" ref="B24:B26">IF(D24="_",0,1)</f>
        <v>0</v>
      </c>
      <c r="C24" s="223" t="s">
        <v>89</v>
      </c>
      <c r="D24" s="261" t="s">
        <v>348</v>
      </c>
      <c r="E24" s="497"/>
      <c r="F24" s="510"/>
      <c r="G24" s="106"/>
      <c r="H24" s="106"/>
      <c r="I24" s="106"/>
      <c r="J24" s="106"/>
      <c r="K24" s="106"/>
    </row>
    <row r="25" spans="1:11" ht="15">
      <c r="A25" s="107">
        <v>3</v>
      </c>
      <c r="B25" s="108">
        <f t="shared" si="5"/>
        <v>0</v>
      </c>
      <c r="C25" s="223" t="s">
        <v>90</v>
      </c>
      <c r="D25" s="261" t="s">
        <v>348</v>
      </c>
      <c r="E25" s="497"/>
      <c r="F25" s="510"/>
      <c r="G25" s="106"/>
      <c r="H25" s="106"/>
      <c r="I25" s="106"/>
      <c r="J25" s="106"/>
      <c r="K25" s="106"/>
    </row>
    <row r="26" spans="1:11" ht="15">
      <c r="A26" s="107">
        <v>4</v>
      </c>
      <c r="B26" s="108">
        <f t="shared" si="5"/>
        <v>0</v>
      </c>
      <c r="C26" s="223" t="s">
        <v>91</v>
      </c>
      <c r="D26" s="261" t="s">
        <v>348</v>
      </c>
      <c r="E26" s="497"/>
      <c r="F26" s="510"/>
      <c r="G26" s="106"/>
      <c r="H26" s="106"/>
      <c r="I26" s="106"/>
      <c r="J26" s="106"/>
      <c r="K26" s="106"/>
    </row>
    <row r="27" spans="1:11" ht="15" customHeight="1">
      <c r="A27" s="301" t="s">
        <v>92</v>
      </c>
      <c r="B27" s="301"/>
      <c r="C27" s="301"/>
      <c r="D27" s="1">
        <f>COUNT(A28:A33)</f>
        <v>6</v>
      </c>
      <c r="E27" s="109" t="s">
        <v>387</v>
      </c>
      <c r="F27" s="522" t="str">
        <f>F22</f>
        <v>Commentaires</v>
      </c>
      <c r="G27" s="106"/>
      <c r="H27" s="106"/>
      <c r="I27" s="106"/>
      <c r="J27" s="106"/>
      <c r="K27" s="106"/>
    </row>
    <row r="28" spans="1:11" ht="15">
      <c r="A28" s="107">
        <v>1</v>
      </c>
      <c r="B28" s="108">
        <f>IF(D28="_",0,1)</f>
        <v>0</v>
      </c>
      <c r="C28" s="223" t="s">
        <v>93</v>
      </c>
      <c r="D28" s="261" t="s">
        <v>348</v>
      </c>
      <c r="E28" s="497"/>
      <c r="F28" s="510"/>
      <c r="G28" s="106"/>
      <c r="H28" s="106"/>
      <c r="I28" s="106"/>
      <c r="J28" s="106"/>
      <c r="K28" s="106"/>
    </row>
    <row r="29" spans="1:11" ht="15">
      <c r="A29" s="107">
        <v>2</v>
      </c>
      <c r="B29" s="108">
        <f aca="true" t="shared" si="6" ref="B29:B33">IF(D29="_",0,1)</f>
        <v>0</v>
      </c>
      <c r="C29" s="223" t="s">
        <v>304</v>
      </c>
      <c r="D29" s="261" t="s">
        <v>348</v>
      </c>
      <c r="E29" s="497"/>
      <c r="F29" s="510"/>
      <c r="G29" s="106"/>
      <c r="H29" s="115" t="s">
        <v>33</v>
      </c>
      <c r="I29" s="185">
        <f>SUM(B4:B5)/D3</f>
        <v>0</v>
      </c>
      <c r="J29" s="106"/>
      <c r="K29" s="106"/>
    </row>
    <row r="30" spans="1:11" ht="15">
      <c r="A30" s="107">
        <v>3</v>
      </c>
      <c r="B30" s="108">
        <f t="shared" si="6"/>
        <v>0</v>
      </c>
      <c r="C30" s="223" t="s">
        <v>94</v>
      </c>
      <c r="D30" s="261" t="s">
        <v>348</v>
      </c>
      <c r="E30" s="497"/>
      <c r="F30" s="510"/>
      <c r="G30" s="106"/>
      <c r="H30" s="115" t="s">
        <v>34</v>
      </c>
      <c r="I30" s="185">
        <f>SUM(B7:B10)/D6</f>
        <v>0</v>
      </c>
      <c r="J30" s="106"/>
      <c r="K30" s="106"/>
    </row>
    <row r="31" spans="1:11" ht="15">
      <c r="A31" s="107">
        <v>4</v>
      </c>
      <c r="B31" s="108">
        <f t="shared" si="6"/>
        <v>0</v>
      </c>
      <c r="C31" s="223" t="s">
        <v>296</v>
      </c>
      <c r="D31" s="261" t="s">
        <v>348</v>
      </c>
      <c r="E31" s="497"/>
      <c r="F31" s="510"/>
      <c r="G31" s="106"/>
      <c r="H31" s="115" t="s">
        <v>35</v>
      </c>
      <c r="I31" s="185">
        <f>SUM(B12:B16)/D11</f>
        <v>0</v>
      </c>
      <c r="J31" s="106"/>
      <c r="K31" s="106"/>
    </row>
    <row r="32" spans="1:11" ht="15">
      <c r="A32" s="107">
        <v>5</v>
      </c>
      <c r="B32" s="108">
        <f t="shared" si="6"/>
        <v>0</v>
      </c>
      <c r="C32" s="223" t="s">
        <v>297</v>
      </c>
      <c r="D32" s="261" t="s">
        <v>348</v>
      </c>
      <c r="E32" s="497"/>
      <c r="F32" s="510"/>
      <c r="G32" s="106"/>
      <c r="H32" s="115" t="s">
        <v>159</v>
      </c>
      <c r="I32" s="185">
        <f>SUM(B18:B21)/D17</f>
        <v>0</v>
      </c>
      <c r="J32" s="106"/>
      <c r="K32" s="106"/>
    </row>
    <row r="33" spans="1:11" ht="15">
      <c r="A33" s="107">
        <v>6</v>
      </c>
      <c r="B33" s="108">
        <f t="shared" si="6"/>
        <v>0</v>
      </c>
      <c r="C33" s="223" t="s">
        <v>37</v>
      </c>
      <c r="D33" s="261" t="s">
        <v>348</v>
      </c>
      <c r="E33" s="497"/>
      <c r="F33" s="510"/>
      <c r="G33" s="106"/>
      <c r="H33" s="115" t="s">
        <v>160</v>
      </c>
      <c r="I33" s="185">
        <f>SUM(B23:B26)/D22</f>
        <v>0</v>
      </c>
      <c r="J33" s="106"/>
      <c r="K33" s="106"/>
    </row>
    <row r="34" spans="1:11" ht="18">
      <c r="A34" s="301" t="s">
        <v>95</v>
      </c>
      <c r="B34" s="301"/>
      <c r="C34" s="301"/>
      <c r="D34" s="1">
        <f>COUNT(A35:A40)</f>
        <v>6</v>
      </c>
      <c r="E34" s="109" t="s">
        <v>387</v>
      </c>
      <c r="F34" s="522" t="str">
        <f>F27</f>
        <v>Commentaires</v>
      </c>
      <c r="G34" s="106"/>
      <c r="H34" s="115" t="s">
        <v>161</v>
      </c>
      <c r="I34" s="185">
        <f>SUM(B28:B33)/D27</f>
        <v>0</v>
      </c>
      <c r="J34" s="106"/>
      <c r="K34" s="106"/>
    </row>
    <row r="35" spans="1:11" ht="15">
      <c r="A35" s="107">
        <v>1</v>
      </c>
      <c r="B35" s="108">
        <f>IF(D35="_",0,1)</f>
        <v>0</v>
      </c>
      <c r="C35" s="225" t="s">
        <v>96</v>
      </c>
      <c r="D35" s="261" t="s">
        <v>348</v>
      </c>
      <c r="E35" s="497"/>
      <c r="F35" s="510"/>
      <c r="G35" s="106"/>
      <c r="H35" s="115" t="s">
        <v>162</v>
      </c>
      <c r="I35" s="185">
        <f>SUM(B35:B40)/D34</f>
        <v>0</v>
      </c>
      <c r="J35" s="106"/>
      <c r="K35" s="106"/>
    </row>
    <row r="36" spans="1:11" ht="15">
      <c r="A36" s="107">
        <v>2</v>
      </c>
      <c r="B36" s="108">
        <f aca="true" t="shared" si="7" ref="B36:B40">IF(D36="_",0,1)</f>
        <v>0</v>
      </c>
      <c r="C36" s="225" t="s">
        <v>97</v>
      </c>
      <c r="D36" s="261" t="s">
        <v>348</v>
      </c>
      <c r="E36" s="497"/>
      <c r="F36" s="510"/>
      <c r="G36" s="106"/>
      <c r="H36" s="115" t="s">
        <v>163</v>
      </c>
      <c r="I36" s="185">
        <f>SUM(B42:B50)/D41</f>
        <v>0</v>
      </c>
      <c r="J36" s="106"/>
      <c r="K36" s="106"/>
    </row>
    <row r="37" spans="1:11" ht="15">
      <c r="A37" s="107">
        <v>3</v>
      </c>
      <c r="B37" s="108">
        <f t="shared" si="7"/>
        <v>0</v>
      </c>
      <c r="C37" s="225" t="s">
        <v>98</v>
      </c>
      <c r="D37" s="261" t="s">
        <v>348</v>
      </c>
      <c r="E37" s="497"/>
      <c r="F37" s="510"/>
      <c r="G37" s="106"/>
      <c r="H37" s="106"/>
      <c r="I37" s="106"/>
      <c r="J37" s="106"/>
      <c r="K37" s="106"/>
    </row>
    <row r="38" spans="1:11" ht="15">
      <c r="A38" s="107">
        <v>4</v>
      </c>
      <c r="B38" s="108">
        <f t="shared" si="7"/>
        <v>0</v>
      </c>
      <c r="C38" s="225" t="s">
        <v>311</v>
      </c>
      <c r="D38" s="261" t="s">
        <v>348</v>
      </c>
      <c r="E38" s="497"/>
      <c r="F38" s="510"/>
      <c r="G38" s="106"/>
      <c r="H38" s="106"/>
      <c r="I38" s="106"/>
      <c r="J38" s="106"/>
      <c r="K38" s="106"/>
    </row>
    <row r="39" spans="1:11" ht="15">
      <c r="A39" s="107">
        <v>5</v>
      </c>
      <c r="B39" s="108">
        <f t="shared" si="7"/>
        <v>0</v>
      </c>
      <c r="C39" s="225" t="s">
        <v>298</v>
      </c>
      <c r="D39" s="261" t="s">
        <v>348</v>
      </c>
      <c r="E39" s="497"/>
      <c r="F39" s="510"/>
      <c r="G39" s="106"/>
      <c r="H39" s="106"/>
      <c r="I39" s="106"/>
      <c r="J39" s="106"/>
      <c r="K39" s="106"/>
    </row>
    <row r="40" spans="1:11" ht="15">
      <c r="A40" s="107">
        <v>6</v>
      </c>
      <c r="B40" s="108">
        <f t="shared" si="7"/>
        <v>0</v>
      </c>
      <c r="C40" s="225" t="s">
        <v>299</v>
      </c>
      <c r="D40" s="261" t="s">
        <v>348</v>
      </c>
      <c r="E40" s="497"/>
      <c r="F40" s="510"/>
      <c r="G40" s="106"/>
      <c r="H40" s="106"/>
      <c r="I40" s="106"/>
      <c r="J40" s="106"/>
      <c r="K40" s="106"/>
    </row>
    <row r="41" spans="1:11" ht="18">
      <c r="A41" s="301" t="s">
        <v>99</v>
      </c>
      <c r="B41" s="301"/>
      <c r="C41" s="301"/>
      <c r="D41" s="1">
        <f>COUNT(A42:A50)</f>
        <v>9</v>
      </c>
      <c r="E41" s="109" t="s">
        <v>387</v>
      </c>
      <c r="F41" s="522" t="str">
        <f>F34</f>
        <v>Commentaires</v>
      </c>
      <c r="G41" s="106"/>
      <c r="H41" s="106"/>
      <c r="I41" s="106"/>
      <c r="J41" s="106"/>
      <c r="K41" s="106"/>
    </row>
    <row r="42" spans="1:11" ht="15">
      <c r="A42" s="107">
        <v>1</v>
      </c>
      <c r="B42" s="108">
        <f>IF(D42="_",0,1)</f>
        <v>0</v>
      </c>
      <c r="C42" s="223" t="s">
        <v>100</v>
      </c>
      <c r="D42" s="261" t="s">
        <v>348</v>
      </c>
      <c r="E42" s="497"/>
      <c r="F42" s="510"/>
      <c r="G42" s="106"/>
      <c r="H42" s="106"/>
      <c r="I42" s="106"/>
      <c r="J42" s="106"/>
      <c r="K42" s="106"/>
    </row>
    <row r="43" spans="1:11" ht="15">
      <c r="A43" s="107">
        <v>2</v>
      </c>
      <c r="B43" s="108">
        <f aca="true" t="shared" si="8" ref="B43:B50">IF(D43="_",0,1)</f>
        <v>0</v>
      </c>
      <c r="C43" s="223" t="s">
        <v>101</v>
      </c>
      <c r="D43" s="261" t="s">
        <v>348</v>
      </c>
      <c r="E43" s="497"/>
      <c r="F43" s="510"/>
      <c r="G43" s="106"/>
      <c r="H43" s="106"/>
      <c r="I43" s="106"/>
      <c r="J43" s="106"/>
      <c r="K43" s="106"/>
    </row>
    <row r="44" spans="1:11" ht="15">
      <c r="A44" s="107">
        <v>3</v>
      </c>
      <c r="B44" s="108">
        <f t="shared" si="8"/>
        <v>0</v>
      </c>
      <c r="C44" s="223" t="s">
        <v>102</v>
      </c>
      <c r="D44" s="261" t="s">
        <v>348</v>
      </c>
      <c r="E44" s="497"/>
      <c r="F44" s="510"/>
      <c r="G44" s="106"/>
      <c r="H44" s="106"/>
      <c r="I44" s="106"/>
      <c r="J44" s="106"/>
      <c r="K44" s="106"/>
    </row>
    <row r="45" spans="1:11" ht="15">
      <c r="A45" s="107">
        <v>4</v>
      </c>
      <c r="B45" s="108">
        <f t="shared" si="8"/>
        <v>0</v>
      </c>
      <c r="C45" s="223" t="s">
        <v>103</v>
      </c>
      <c r="D45" s="261" t="s">
        <v>348</v>
      </c>
      <c r="E45" s="497"/>
      <c r="F45" s="510"/>
      <c r="G45" s="106"/>
      <c r="H45" s="106"/>
      <c r="I45" s="106"/>
      <c r="J45" s="106"/>
      <c r="K45" s="106"/>
    </row>
    <row r="46" spans="1:11" ht="15">
      <c r="A46" s="107">
        <v>5</v>
      </c>
      <c r="B46" s="108">
        <f t="shared" si="8"/>
        <v>0</v>
      </c>
      <c r="C46" s="223" t="s">
        <v>104</v>
      </c>
      <c r="D46" s="261" t="s">
        <v>348</v>
      </c>
      <c r="E46" s="497"/>
      <c r="F46" s="510"/>
      <c r="G46" s="106"/>
      <c r="H46" s="106"/>
      <c r="I46" s="106"/>
      <c r="J46" s="106"/>
      <c r="K46" s="106"/>
    </row>
    <row r="47" spans="1:11" ht="15">
      <c r="A47" s="107">
        <v>6</v>
      </c>
      <c r="B47" s="108">
        <f t="shared" si="8"/>
        <v>0</v>
      </c>
      <c r="C47" s="223" t="s">
        <v>105</v>
      </c>
      <c r="D47" s="261" t="s">
        <v>348</v>
      </c>
      <c r="E47" s="497"/>
      <c r="F47" s="510"/>
      <c r="G47" s="106"/>
      <c r="H47" s="106"/>
      <c r="I47" s="106"/>
      <c r="J47" s="106"/>
      <c r="K47" s="106"/>
    </row>
    <row r="48" spans="1:11" ht="15">
      <c r="A48" s="107">
        <v>7</v>
      </c>
      <c r="B48" s="108">
        <f t="shared" si="8"/>
        <v>0</v>
      </c>
      <c r="C48" s="223" t="s">
        <v>106</v>
      </c>
      <c r="D48" s="261" t="s">
        <v>348</v>
      </c>
      <c r="E48" s="497"/>
      <c r="F48" s="510"/>
      <c r="G48" s="106"/>
      <c r="H48" s="106"/>
      <c r="I48" s="106"/>
      <c r="J48" s="106"/>
      <c r="K48" s="106"/>
    </row>
    <row r="49" spans="1:11" ht="15">
      <c r="A49" s="107">
        <v>8</v>
      </c>
      <c r="B49" s="108">
        <f t="shared" si="8"/>
        <v>0</v>
      </c>
      <c r="C49" s="223" t="s">
        <v>133</v>
      </c>
      <c r="D49" s="261" t="s">
        <v>348</v>
      </c>
      <c r="E49" s="497"/>
      <c r="F49" s="510"/>
      <c r="G49" s="106"/>
      <c r="H49" s="106"/>
      <c r="I49" s="106"/>
      <c r="J49" s="106"/>
      <c r="K49" s="106"/>
    </row>
    <row r="50" spans="1:11" ht="15.75" thickBot="1">
      <c r="A50" s="107">
        <v>9</v>
      </c>
      <c r="B50" s="108">
        <f t="shared" si="8"/>
        <v>0</v>
      </c>
      <c r="C50" s="223" t="s">
        <v>107</v>
      </c>
      <c r="D50" s="261" t="s">
        <v>348</v>
      </c>
      <c r="E50" s="497"/>
      <c r="F50" s="514"/>
      <c r="G50" s="106"/>
      <c r="H50" s="106"/>
      <c r="I50" s="106"/>
      <c r="J50" s="106"/>
      <c r="K50" s="106"/>
    </row>
    <row r="51" spans="1:3" ht="15">
      <c r="A51" s="116"/>
      <c r="B51" s="117"/>
      <c r="C51" s="118"/>
    </row>
    <row r="52" ht="15">
      <c r="B52" s="117"/>
    </row>
    <row r="53" ht="15">
      <c r="B53" s="117"/>
    </row>
    <row r="54" ht="15">
      <c r="B54" s="117"/>
    </row>
    <row r="55" ht="15">
      <c r="B55" s="117"/>
    </row>
    <row r="56" ht="15">
      <c r="B56" s="117"/>
    </row>
    <row r="57" ht="15">
      <c r="B57" s="117"/>
    </row>
    <row r="58" ht="15">
      <c r="B58" s="117"/>
    </row>
    <row r="59" ht="15">
      <c r="B59" s="117"/>
    </row>
    <row r="60" ht="15">
      <c r="B60" s="117"/>
    </row>
    <row r="61" ht="15">
      <c r="B61" s="117"/>
    </row>
    <row r="62" ht="15">
      <c r="B62" s="117"/>
    </row>
    <row r="63" ht="15">
      <c r="B63" s="117"/>
    </row>
  </sheetData>
  <sheetProtection password="E967" sheet="1" objects="1" scenarios="1" selectLockedCells="1"/>
  <mergeCells count="52">
    <mergeCell ref="D50:E50"/>
    <mergeCell ref="D44:E44"/>
    <mergeCell ref="D45:E45"/>
    <mergeCell ref="D46:E46"/>
    <mergeCell ref="D47:E47"/>
    <mergeCell ref="D48:E48"/>
    <mergeCell ref="D49:E49"/>
    <mergeCell ref="D43:E43"/>
    <mergeCell ref="D32:E32"/>
    <mergeCell ref="D33:E33"/>
    <mergeCell ref="A34:C34"/>
    <mergeCell ref="D35:E35"/>
    <mergeCell ref="D36:E36"/>
    <mergeCell ref="D37:E37"/>
    <mergeCell ref="D38:E38"/>
    <mergeCell ref="D39:E39"/>
    <mergeCell ref="D40:E40"/>
    <mergeCell ref="A41:C41"/>
    <mergeCell ref="D42:E42"/>
    <mergeCell ref="D31:E31"/>
    <mergeCell ref="D20:E20"/>
    <mergeCell ref="D21:E21"/>
    <mergeCell ref="A22:C22"/>
    <mergeCell ref="D23:E23"/>
    <mergeCell ref="D24:E24"/>
    <mergeCell ref="D25:E25"/>
    <mergeCell ref="D26:E26"/>
    <mergeCell ref="A27:C27"/>
    <mergeCell ref="D28:E28"/>
    <mergeCell ref="D29:E29"/>
    <mergeCell ref="D30:E30"/>
    <mergeCell ref="D19:E19"/>
    <mergeCell ref="D8:E8"/>
    <mergeCell ref="D9:E9"/>
    <mergeCell ref="D10:E10"/>
    <mergeCell ref="A11:C11"/>
    <mergeCell ref="D12:E12"/>
    <mergeCell ref="D13:E13"/>
    <mergeCell ref="D14:E14"/>
    <mergeCell ref="D15:E15"/>
    <mergeCell ref="D16:E16"/>
    <mergeCell ref="A17:C17"/>
    <mergeCell ref="D18:E18"/>
    <mergeCell ref="D7:E7"/>
    <mergeCell ref="G1:K1"/>
    <mergeCell ref="G5:I5"/>
    <mergeCell ref="I2:J2"/>
    <mergeCell ref="A1:E2"/>
    <mergeCell ref="A3:C3"/>
    <mergeCell ref="D4:E4"/>
    <mergeCell ref="D5:E5"/>
    <mergeCell ref="A6:C6"/>
  </mergeCells>
  <conditionalFormatting sqref="D1:F3 D6:F6 D11:F11 D17:F17 D22:F22 D27:F27 D34:F34 D41:F41 D51:F1048576">
    <cfRule type="beginsWith" priority="106" dxfId="41" operator="beginsWith" text="NC">
      <formula>LEFT(D1,LEN("NC"))="NC"</formula>
    </cfRule>
    <cfRule type="beginsWith" priority="107" dxfId="40" operator="beginsWith" text="Initial">
      <formula>LEFT(D1,LEN("Initial"))="Initial"</formula>
    </cfRule>
    <cfRule type="beginsWith" priority="108" dxfId="39" operator="beginsWith" text="Reproductible">
      <formula>LEFT(D1,LEN("Reproductible"))="Reproductible"</formula>
    </cfRule>
    <cfRule type="beginsWith" priority="109" dxfId="38" operator="beginsWith" text="Défini">
      <formula>LEFT(D1,LEN("Défini"))="Défini"</formula>
    </cfRule>
    <cfRule type="beginsWith" priority="110" dxfId="37" operator="beginsWith" text="Managé">
      <formula>LEFT(D1,LEN("Managé"))="Managé"</formula>
    </cfRule>
    <cfRule type="beginsWith" priority="111" dxfId="36" operator="beginsWith" text="Optimisé">
      <formula>LEFT(D1,LEN("Optimisé"))="Optimisé"</formula>
    </cfRule>
    <cfRule type="beginsWith" priority="112" dxfId="35" operator="beginsWith" text="A. Continue">
      <formula>LEFT(D1,LEN("A. Continue"))="A. Continue"</formula>
    </cfRule>
  </conditionalFormatting>
  <conditionalFormatting sqref="D4:F5">
    <cfRule type="beginsWith" priority="92" dxfId="41" operator="beginsWith" text="_">
      <formula>LEFT(D4,LEN("_"))="_"</formula>
    </cfRule>
    <cfRule type="beginsWith" priority="93" dxfId="40" operator="beginsWith" text="Initial">
      <formula>LEFT(D4,LEN("Initial"))="Initial"</formula>
    </cfRule>
    <cfRule type="beginsWith" priority="94" dxfId="39" operator="beginsWith" text="Reproductible">
      <formula>LEFT(D4,LEN("Reproductible"))="Reproductible"</formula>
    </cfRule>
    <cfRule type="beginsWith" priority="95" dxfId="38" operator="beginsWith" text="Défini">
      <formula>LEFT(D4,LEN("Défini"))="Défini"</formula>
    </cfRule>
    <cfRule type="beginsWith" priority="96" dxfId="37" operator="beginsWith" text="Managé">
      <formula>LEFT(D4,LEN("Managé"))="Managé"</formula>
    </cfRule>
    <cfRule type="beginsWith" priority="97" dxfId="36" operator="beginsWith" text="Optimisé">
      <formula>LEFT(D4,LEN("Optimisé"))="Optimisé"</formula>
    </cfRule>
    <cfRule type="beginsWith" priority="98" dxfId="35" operator="beginsWith" text="A. Continue">
      <formula>LEFT(D4,LEN("A. Continue"))="A. Continue"</formula>
    </cfRule>
  </conditionalFormatting>
  <conditionalFormatting sqref="D7:F10">
    <cfRule type="beginsWith" priority="85" dxfId="41" operator="beginsWith" text="_">
      <formula>LEFT(D7,LEN("_"))="_"</formula>
    </cfRule>
    <cfRule type="beginsWith" priority="86" dxfId="40" operator="beginsWith" text="Initial">
      <formula>LEFT(D7,LEN("Initial"))="Initial"</formula>
    </cfRule>
    <cfRule type="beginsWith" priority="87" dxfId="39" operator="beginsWith" text="Reproductible">
      <formula>LEFT(D7,LEN("Reproductible"))="Reproductible"</formula>
    </cfRule>
    <cfRule type="beginsWith" priority="88" dxfId="38" operator="beginsWith" text="Défini">
      <formula>LEFT(D7,LEN("Défini"))="Défini"</formula>
    </cfRule>
    <cfRule type="beginsWith" priority="89" dxfId="37" operator="beginsWith" text="Managé">
      <formula>LEFT(D7,LEN("Managé"))="Managé"</formula>
    </cfRule>
    <cfRule type="beginsWith" priority="90" dxfId="36" operator="beginsWith" text="Optimisé">
      <formula>LEFT(D7,LEN("Optimisé"))="Optimisé"</formula>
    </cfRule>
    <cfRule type="beginsWith" priority="91" dxfId="35" operator="beginsWith" text="A. Continue">
      <formula>LEFT(D7,LEN("A. Continue"))="A. Continue"</formula>
    </cfRule>
  </conditionalFormatting>
  <conditionalFormatting sqref="D12:F12 D16:F16 D14:F14">
    <cfRule type="beginsWith" priority="78" dxfId="41" operator="beginsWith" text="_">
      <formula>LEFT(D12,LEN("_"))="_"</formula>
    </cfRule>
    <cfRule type="beginsWith" priority="79" dxfId="40" operator="beginsWith" text="Initial">
      <formula>LEFT(D12,LEN("Initial"))="Initial"</formula>
    </cfRule>
    <cfRule type="beginsWith" priority="80" dxfId="39" operator="beginsWith" text="Reproductible">
      <formula>LEFT(D12,LEN("Reproductible"))="Reproductible"</formula>
    </cfRule>
    <cfRule type="beginsWith" priority="81" dxfId="38" operator="beginsWith" text="Défini">
      <formula>LEFT(D12,LEN("Défini"))="Défini"</formula>
    </cfRule>
    <cfRule type="beginsWith" priority="82" dxfId="37" operator="beginsWith" text="Managé">
      <formula>LEFT(D12,LEN("Managé"))="Managé"</formula>
    </cfRule>
    <cfRule type="beginsWith" priority="83" dxfId="36" operator="beginsWith" text="Optimisé">
      <formula>LEFT(D12,LEN("Optimisé"))="Optimisé"</formula>
    </cfRule>
    <cfRule type="beginsWith" priority="84" dxfId="35" operator="beginsWith" text="A. Continue">
      <formula>LEFT(D12,LEN("A. Continue"))="A. Continue"</formula>
    </cfRule>
  </conditionalFormatting>
  <conditionalFormatting sqref="D18:F19 D21:F21">
    <cfRule type="beginsWith" priority="71" dxfId="41" operator="beginsWith" text="_">
      <formula>LEFT(D18,LEN("_"))="_"</formula>
    </cfRule>
    <cfRule type="beginsWith" priority="72" dxfId="40" operator="beginsWith" text="Initial">
      <formula>LEFT(D18,LEN("Initial"))="Initial"</formula>
    </cfRule>
    <cfRule type="beginsWith" priority="73" dxfId="39" operator="beginsWith" text="Reproductible">
      <formula>LEFT(D18,LEN("Reproductible"))="Reproductible"</formula>
    </cfRule>
    <cfRule type="beginsWith" priority="74" dxfId="38" operator="beginsWith" text="Défini">
      <formula>LEFT(D18,LEN("Défini"))="Défini"</formula>
    </cfRule>
    <cfRule type="beginsWith" priority="75" dxfId="37" operator="beginsWith" text="Managé">
      <formula>LEFT(D18,LEN("Managé"))="Managé"</formula>
    </cfRule>
    <cfRule type="beginsWith" priority="76" dxfId="36" operator="beginsWith" text="Optimisé">
      <formula>LEFT(D18,LEN("Optimisé"))="Optimisé"</formula>
    </cfRule>
    <cfRule type="beginsWith" priority="77" dxfId="35" operator="beginsWith" text="A. Continue">
      <formula>LEFT(D18,LEN("A. Continue"))="A. Continue"</formula>
    </cfRule>
  </conditionalFormatting>
  <conditionalFormatting sqref="D23:F23 D25:F26">
    <cfRule type="beginsWith" priority="64" dxfId="41" operator="beginsWith" text="_">
      <formula>LEFT(D23,LEN("_"))="_"</formula>
    </cfRule>
    <cfRule type="beginsWith" priority="65" dxfId="40" operator="beginsWith" text="Initial">
      <formula>LEFT(D23,LEN("Initial"))="Initial"</formula>
    </cfRule>
    <cfRule type="beginsWith" priority="66" dxfId="39" operator="beginsWith" text="Reproductible">
      <formula>LEFT(D23,LEN("Reproductible"))="Reproductible"</formula>
    </cfRule>
    <cfRule type="beginsWith" priority="67" dxfId="38" operator="beginsWith" text="Défini">
      <formula>LEFT(D23,LEN("Défini"))="Défini"</formula>
    </cfRule>
    <cfRule type="beginsWith" priority="68" dxfId="37" operator="beginsWith" text="Managé">
      <formula>LEFT(D23,LEN("Managé"))="Managé"</formula>
    </cfRule>
    <cfRule type="beginsWith" priority="69" dxfId="36" operator="beginsWith" text="Optimisé">
      <formula>LEFT(D23,LEN("Optimisé"))="Optimisé"</formula>
    </cfRule>
    <cfRule type="beginsWith" priority="70" dxfId="35" operator="beginsWith" text="A. Continue">
      <formula>LEFT(D23,LEN("A. Continue"))="A. Continue"</formula>
    </cfRule>
  </conditionalFormatting>
  <conditionalFormatting sqref="D28:F28 D30:F32">
    <cfRule type="beginsWith" priority="57" dxfId="41" operator="beginsWith" text="_">
      <formula>LEFT(D28,LEN("_"))="_"</formula>
    </cfRule>
    <cfRule type="beginsWith" priority="58" dxfId="40" operator="beginsWith" text="Initial">
      <formula>LEFT(D28,LEN("Initial"))="Initial"</formula>
    </cfRule>
    <cfRule type="beginsWith" priority="59" dxfId="39" operator="beginsWith" text="Reproductible">
      <formula>LEFT(D28,LEN("Reproductible"))="Reproductible"</formula>
    </cfRule>
    <cfRule type="beginsWith" priority="60" dxfId="38" operator="beginsWith" text="Défini">
      <formula>LEFT(D28,LEN("Défini"))="Défini"</formula>
    </cfRule>
    <cfRule type="beginsWith" priority="61" dxfId="37" operator="beginsWith" text="Managé">
      <formula>LEFT(D28,LEN("Managé"))="Managé"</formula>
    </cfRule>
    <cfRule type="beginsWith" priority="62" dxfId="36" operator="beginsWith" text="Optimisé">
      <formula>LEFT(D28,LEN("Optimisé"))="Optimisé"</formula>
    </cfRule>
    <cfRule type="beginsWith" priority="63" dxfId="35" operator="beginsWith" text="A. Continue">
      <formula>LEFT(D28,LEN("A. Continue"))="A. Continue"</formula>
    </cfRule>
  </conditionalFormatting>
  <conditionalFormatting sqref="D35:F40">
    <cfRule type="beginsWith" priority="50" dxfId="41" operator="beginsWith" text="_">
      <formula>LEFT(D35,LEN("_"))="_"</formula>
    </cfRule>
    <cfRule type="beginsWith" priority="51" dxfId="40" operator="beginsWith" text="Initial">
      <formula>LEFT(D35,LEN("Initial"))="Initial"</formula>
    </cfRule>
    <cfRule type="beginsWith" priority="52" dxfId="39" operator="beginsWith" text="Reproductible">
      <formula>LEFT(D35,LEN("Reproductible"))="Reproductible"</formula>
    </cfRule>
    <cfRule type="beginsWith" priority="53" dxfId="38" operator="beginsWith" text="Défini">
      <formula>LEFT(D35,LEN("Défini"))="Défini"</formula>
    </cfRule>
    <cfRule type="beginsWith" priority="54" dxfId="37" operator="beginsWith" text="Managé">
      <formula>LEFT(D35,LEN("Managé"))="Managé"</formula>
    </cfRule>
    <cfRule type="beginsWith" priority="55" dxfId="36" operator="beginsWith" text="Optimisé">
      <formula>LEFT(D35,LEN("Optimisé"))="Optimisé"</formula>
    </cfRule>
    <cfRule type="beginsWith" priority="56" dxfId="35" operator="beginsWith" text="A. Continue">
      <formula>LEFT(D35,LEN("A. Continue"))="A. Continue"</formula>
    </cfRule>
  </conditionalFormatting>
  <conditionalFormatting sqref="D42:F50">
    <cfRule type="beginsWith" priority="43" dxfId="41" operator="beginsWith" text="_">
      <formula>LEFT(D42,LEN("_"))="_"</formula>
    </cfRule>
    <cfRule type="beginsWith" priority="44" dxfId="40" operator="beginsWith" text="Initial">
      <formula>LEFT(D42,LEN("Initial"))="Initial"</formula>
    </cfRule>
    <cfRule type="beginsWith" priority="45" dxfId="39" operator="beginsWith" text="Reproductible">
      <formula>LEFT(D42,LEN("Reproductible"))="Reproductible"</formula>
    </cfRule>
    <cfRule type="beginsWith" priority="46" dxfId="38" operator="beginsWith" text="Défini">
      <formula>LEFT(D42,LEN("Défini"))="Défini"</formula>
    </cfRule>
    <cfRule type="beginsWith" priority="47" dxfId="37" operator="beginsWith" text="Managé">
      <formula>LEFT(D42,LEN("Managé"))="Managé"</formula>
    </cfRule>
    <cfRule type="beginsWith" priority="48" dxfId="36" operator="beginsWith" text="Optimisé">
      <formula>LEFT(D42,LEN("Optimisé"))="Optimisé"</formula>
    </cfRule>
    <cfRule type="beginsWith" priority="49" dxfId="35" operator="beginsWith" text="A. Continue">
      <formula>LEFT(D42,LEN("A. Continue"))="A. Continue"</formula>
    </cfRule>
  </conditionalFormatting>
  <conditionalFormatting sqref="D15:F15">
    <cfRule type="beginsWith" priority="36" dxfId="41" operator="beginsWith" text="_">
      <formula>LEFT(D15,LEN("_"))="_"</formula>
    </cfRule>
    <cfRule type="beginsWith" priority="37" dxfId="40" operator="beginsWith" text="Initial">
      <formula>LEFT(D15,LEN("Initial"))="Initial"</formula>
    </cfRule>
    <cfRule type="beginsWith" priority="38" dxfId="39" operator="beginsWith" text="Reproductible">
      <formula>LEFT(D15,LEN("Reproductible"))="Reproductible"</formula>
    </cfRule>
    <cfRule type="beginsWith" priority="39" dxfId="38" operator="beginsWith" text="Défini">
      <formula>LEFT(D15,LEN("Défini"))="Défini"</formula>
    </cfRule>
    <cfRule type="beginsWith" priority="40" dxfId="37" operator="beginsWith" text="Managé">
      <formula>LEFT(D15,LEN("Managé"))="Managé"</formula>
    </cfRule>
    <cfRule type="beginsWith" priority="41" dxfId="36" operator="beginsWith" text="Optimisé">
      <formula>LEFT(D15,LEN("Optimisé"))="Optimisé"</formula>
    </cfRule>
    <cfRule type="beginsWith" priority="42" dxfId="35" operator="beginsWith" text="A. Continue">
      <formula>LEFT(D15,LEN("A. Continue"))="A. Continue"</formula>
    </cfRule>
  </conditionalFormatting>
  <conditionalFormatting sqref="D13:F13">
    <cfRule type="beginsWith" priority="29" dxfId="41" operator="beginsWith" text="_">
      <formula>LEFT(D13,LEN("_"))="_"</formula>
    </cfRule>
    <cfRule type="beginsWith" priority="30" dxfId="40" operator="beginsWith" text="Initial">
      <formula>LEFT(D13,LEN("Initial"))="Initial"</formula>
    </cfRule>
    <cfRule type="beginsWith" priority="31" dxfId="39" operator="beginsWith" text="Reproductible">
      <formula>LEFT(D13,LEN("Reproductible"))="Reproductible"</formula>
    </cfRule>
    <cfRule type="beginsWith" priority="32" dxfId="38" operator="beginsWith" text="Défini">
      <formula>LEFT(D13,LEN("Défini"))="Défini"</formula>
    </cfRule>
    <cfRule type="beginsWith" priority="33" dxfId="37" operator="beginsWith" text="Managé">
      <formula>LEFT(D13,LEN("Managé"))="Managé"</formula>
    </cfRule>
    <cfRule type="beginsWith" priority="34" dxfId="36" operator="beginsWith" text="Optimisé">
      <formula>LEFT(D13,LEN("Optimisé"))="Optimisé"</formula>
    </cfRule>
    <cfRule type="beginsWith" priority="35" dxfId="35" operator="beginsWith" text="A. Continue">
      <formula>LEFT(D13,LEN("A. Continue"))="A. Continue"</formula>
    </cfRule>
  </conditionalFormatting>
  <conditionalFormatting sqref="D20:F20">
    <cfRule type="beginsWith" priority="22" dxfId="41" operator="beginsWith" text="_">
      <formula>LEFT(D20,LEN("_"))="_"</formula>
    </cfRule>
    <cfRule type="beginsWith" priority="23" dxfId="40" operator="beginsWith" text="Initial">
      <formula>LEFT(D20,LEN("Initial"))="Initial"</formula>
    </cfRule>
    <cfRule type="beginsWith" priority="24" dxfId="39" operator="beginsWith" text="Reproductible">
      <formula>LEFT(D20,LEN("Reproductible"))="Reproductible"</formula>
    </cfRule>
    <cfRule type="beginsWith" priority="25" dxfId="38" operator="beginsWith" text="Défini">
      <formula>LEFT(D20,LEN("Défini"))="Défini"</formula>
    </cfRule>
    <cfRule type="beginsWith" priority="26" dxfId="37" operator="beginsWith" text="Managé">
      <formula>LEFT(D20,LEN("Managé"))="Managé"</formula>
    </cfRule>
    <cfRule type="beginsWith" priority="27" dxfId="36" operator="beginsWith" text="Optimisé">
      <formula>LEFT(D20,LEN("Optimisé"))="Optimisé"</formula>
    </cfRule>
    <cfRule type="beginsWith" priority="28" dxfId="35" operator="beginsWith" text="A. Continue">
      <formula>LEFT(D20,LEN("A. Continue"))="A. Continue"</formula>
    </cfRule>
  </conditionalFormatting>
  <conditionalFormatting sqref="D24:F24">
    <cfRule type="beginsWith" priority="15" dxfId="41" operator="beginsWith" text="_">
      <formula>LEFT(D24,LEN("_"))="_"</formula>
    </cfRule>
    <cfRule type="beginsWith" priority="16" dxfId="40" operator="beginsWith" text="Initial">
      <formula>LEFT(D24,LEN("Initial"))="Initial"</formula>
    </cfRule>
    <cfRule type="beginsWith" priority="17" dxfId="39" operator="beginsWith" text="Reproductible">
      <formula>LEFT(D24,LEN("Reproductible"))="Reproductible"</formula>
    </cfRule>
    <cfRule type="beginsWith" priority="18" dxfId="38" operator="beginsWith" text="Défini">
      <formula>LEFT(D24,LEN("Défini"))="Défini"</formula>
    </cfRule>
    <cfRule type="beginsWith" priority="19" dxfId="37" operator="beginsWith" text="Managé">
      <formula>LEFT(D24,LEN("Managé"))="Managé"</formula>
    </cfRule>
    <cfRule type="beginsWith" priority="20" dxfId="36" operator="beginsWith" text="Optimisé">
      <formula>LEFT(D24,LEN("Optimisé"))="Optimisé"</formula>
    </cfRule>
    <cfRule type="beginsWith" priority="21" dxfId="35" operator="beginsWith" text="A. Continue">
      <formula>LEFT(D24,LEN("A. Continue"))="A. Continue"</formula>
    </cfRule>
  </conditionalFormatting>
  <conditionalFormatting sqref="D29:F29">
    <cfRule type="beginsWith" priority="8" dxfId="41" operator="beginsWith" text="_">
      <formula>LEFT(D29,LEN("_"))="_"</formula>
    </cfRule>
    <cfRule type="beginsWith" priority="9" dxfId="40" operator="beginsWith" text="Initial">
      <formula>LEFT(D29,LEN("Initial"))="Initial"</formula>
    </cfRule>
    <cfRule type="beginsWith" priority="10" dxfId="39" operator="beginsWith" text="Reproductible">
      <formula>LEFT(D29,LEN("Reproductible"))="Reproductible"</formula>
    </cfRule>
    <cfRule type="beginsWith" priority="11" dxfId="38" operator="beginsWith" text="Défini">
      <formula>LEFT(D29,LEN("Défini"))="Défini"</formula>
    </cfRule>
    <cfRule type="beginsWith" priority="12" dxfId="37" operator="beginsWith" text="Managé">
      <formula>LEFT(D29,LEN("Managé"))="Managé"</formula>
    </cfRule>
    <cfRule type="beginsWith" priority="13" dxfId="36" operator="beginsWith" text="Optimisé">
      <formula>LEFT(D29,LEN("Optimisé"))="Optimisé"</formula>
    </cfRule>
    <cfRule type="beginsWith" priority="14" dxfId="35" operator="beginsWith" text="A. Continue">
      <formula>LEFT(D29,LEN("A. Continue"))="A. Continue"</formula>
    </cfRule>
  </conditionalFormatting>
  <conditionalFormatting sqref="D33:F33">
    <cfRule type="beginsWith" priority="1" dxfId="41" operator="beginsWith" text="_">
      <formula>LEFT(D33,LEN("_"))="_"</formula>
    </cfRule>
    <cfRule type="beginsWith" priority="2" dxfId="40" operator="beginsWith" text="Initial">
      <formula>LEFT(D33,LEN("Initial"))="Initial"</formula>
    </cfRule>
    <cfRule type="beginsWith" priority="3" dxfId="39" operator="beginsWith" text="Reproductible">
      <formula>LEFT(D33,LEN("Reproductible"))="Reproductible"</formula>
    </cfRule>
    <cfRule type="beginsWith" priority="4" dxfId="38" operator="beginsWith" text="Défini">
      <formula>LEFT(D33,LEN("Défini"))="Défini"</formula>
    </cfRule>
    <cfRule type="beginsWith" priority="5" dxfId="37" operator="beginsWith" text="Managé">
      <formula>LEFT(D33,LEN("Managé"))="Managé"</formula>
    </cfRule>
    <cfRule type="beginsWith" priority="6" dxfId="36" operator="beginsWith" text="Optimisé">
      <formula>LEFT(D33,LEN("Optimisé"))="Optimisé"</formula>
    </cfRule>
    <cfRule type="beginsWith" priority="7" dxfId="35" operator="beginsWith" text="A. Continue">
      <formula>LEFT(D33,LEN("A. Continue"))="A. Continue"</formula>
    </cfRule>
  </conditionalFormatting>
  <dataValidations count="1">
    <dataValidation type="list" showErrorMessage="1" errorTitle="Inserez un Choix" error="Veuillez inserez un choix parmi les affirmation suivantes_x000a__x000a_Initial_x000a_Reproductible_x000a_Défini_x000a_Managé_x000a_Optimisé_x000a_A. Continue" sqref="D7:E10 D12:E16 D18:E21 D23:E26 D28:E33 D35:E40 D42:E50 D4:E5">
      <formula1>"_,Initial,Reproductible,Défini,Managé,Optimisé,A. Continue"</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50" r:id="rId4"/>
  <drawing r:id="rId3"/>
  <legacyDrawing r:id="rId2"/>
  <extLst>
    <ext xmlns:x14="http://schemas.microsoft.com/office/spreadsheetml/2009/9/main" uri="{78C0D931-6437-407d-A8EE-F0AAD7539E65}">
      <x14:conditionalFormattings>
        <x14:conditionalFormatting xmlns:xm="http://schemas.microsoft.com/office/excel/2006/main">
          <x14:cfRule type="iconSet" priority="443">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B4:B1048576</xm:sqref>
        </x14:conditionalFormatting>
        <x14:conditionalFormatting xmlns:xm="http://schemas.microsoft.com/office/excel/2006/main">
          <x14:cfRule type="iconSet" priority="442">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K51"/>
  <sheetViews>
    <sheetView showGridLines="0" zoomScale="70" zoomScaleNormal="70" workbookViewId="0" topLeftCell="A1">
      <pane ySplit="2" topLeftCell="A3" activePane="bottomLeft" state="frozen"/>
      <selection pane="topLeft" activeCell="D39" sqref="D38:H43"/>
      <selection pane="bottomLeft" activeCell="D4" sqref="D4:E4"/>
    </sheetView>
  </sheetViews>
  <sheetFormatPr defaultColWidth="11.28125" defaultRowHeight="15"/>
  <cols>
    <col min="1" max="1" width="4.7109375" style="134" customWidth="1"/>
    <col min="2" max="2" width="3.00390625" style="135" customWidth="1"/>
    <col min="3" max="3" width="143.7109375" style="102" customWidth="1"/>
    <col min="4" max="4" width="4.7109375" style="81" customWidth="1"/>
    <col min="5" max="5" width="13.140625" style="81" customWidth="1"/>
    <col min="6" max="6" width="17.7109375" style="81" bestFit="1" customWidth="1"/>
    <col min="7" max="7" width="36.421875" style="120" bestFit="1" customWidth="1"/>
    <col min="8" max="8" width="10.00390625" style="120" customWidth="1"/>
    <col min="9" max="10" width="11.28125" style="120" customWidth="1"/>
    <col min="11" max="11" width="8.8515625" style="120" customWidth="1"/>
    <col min="12" max="12" width="11.28125" style="120" customWidth="1"/>
    <col min="13" max="16384" width="11.28125" style="81" customWidth="1"/>
  </cols>
  <sheetData>
    <row r="1" spans="1:11" ht="30" customHeight="1" thickBot="1">
      <c r="A1" s="307" t="s">
        <v>108</v>
      </c>
      <c r="B1" s="308"/>
      <c r="C1" s="308"/>
      <c r="D1" s="308"/>
      <c r="E1" s="309"/>
      <c r="F1" s="515"/>
      <c r="G1" s="302" t="s">
        <v>157</v>
      </c>
      <c r="H1" s="303"/>
      <c r="I1" s="303"/>
      <c r="J1" s="303"/>
      <c r="K1" s="304"/>
    </row>
    <row r="2" spans="1:11" ht="30" customHeight="1" thickBot="1">
      <c r="A2" s="310"/>
      <c r="B2" s="311"/>
      <c r="C2" s="311"/>
      <c r="D2" s="311"/>
      <c r="E2" s="312"/>
      <c r="F2" s="528"/>
      <c r="G2" s="121" t="s">
        <v>391</v>
      </c>
      <c r="H2" s="122">
        <f>SUM(D:D)</f>
        <v>40</v>
      </c>
      <c r="I2" s="306" t="s">
        <v>158</v>
      </c>
      <c r="J2" s="306"/>
      <c r="K2" s="188">
        <f>SUM($H$8:$H$13)/$H$2</f>
        <v>0</v>
      </c>
    </row>
    <row r="3" spans="1:11" ht="18">
      <c r="A3" s="313" t="s">
        <v>109</v>
      </c>
      <c r="B3" s="314"/>
      <c r="C3" s="314"/>
      <c r="D3" s="161">
        <f>COUNT(A4:A8)</f>
        <v>5</v>
      </c>
      <c r="E3" s="523" t="s">
        <v>387</v>
      </c>
      <c r="F3" s="529" t="s">
        <v>396</v>
      </c>
      <c r="G3" s="159"/>
      <c r="H3" s="159"/>
      <c r="I3" s="159"/>
      <c r="J3" s="159"/>
      <c r="K3" s="160"/>
    </row>
    <row r="4" spans="1:11" ht="15">
      <c r="A4" s="125">
        <v>1</v>
      </c>
      <c r="B4" s="126">
        <f>IF(D4="_",0,1)</f>
        <v>0</v>
      </c>
      <c r="C4" s="229" t="s">
        <v>110</v>
      </c>
      <c r="D4" s="261" t="s">
        <v>348</v>
      </c>
      <c r="E4" s="497"/>
      <c r="F4" s="510"/>
      <c r="G4" s="123"/>
      <c r="H4" s="123"/>
      <c r="I4" s="123"/>
      <c r="J4" s="123"/>
      <c r="K4" s="124"/>
    </row>
    <row r="5" spans="1:11" ht="15">
      <c r="A5" s="125">
        <v>2</v>
      </c>
      <c r="B5" s="126">
        <f aca="true" t="shared" si="0" ref="B5:B14">IF(D5="_",0,1)</f>
        <v>0</v>
      </c>
      <c r="C5" s="229" t="s">
        <v>111</v>
      </c>
      <c r="D5" s="261" t="s">
        <v>348</v>
      </c>
      <c r="E5" s="497"/>
      <c r="F5" s="510"/>
      <c r="G5" s="526" t="s">
        <v>153</v>
      </c>
      <c r="H5" s="305"/>
      <c r="I5" s="305"/>
      <c r="J5" s="123"/>
      <c r="K5" s="124"/>
    </row>
    <row r="6" spans="1:11" ht="15">
      <c r="A6" s="125">
        <v>3</v>
      </c>
      <c r="B6" s="126">
        <f t="shared" si="0"/>
        <v>0</v>
      </c>
      <c r="C6" s="229" t="s">
        <v>306</v>
      </c>
      <c r="D6" s="261" t="s">
        <v>348</v>
      </c>
      <c r="E6" s="497"/>
      <c r="F6" s="510"/>
      <c r="G6" s="527" t="s">
        <v>146</v>
      </c>
      <c r="H6" s="127" t="s">
        <v>154</v>
      </c>
      <c r="I6" s="127" t="s">
        <v>155</v>
      </c>
      <c r="J6" s="123"/>
      <c r="K6" s="124"/>
    </row>
    <row r="7" spans="1:11" ht="15">
      <c r="A7" s="125">
        <v>4</v>
      </c>
      <c r="B7" s="126">
        <f t="shared" si="0"/>
        <v>0</v>
      </c>
      <c r="C7" s="229" t="s">
        <v>112</v>
      </c>
      <c r="D7" s="261" t="s">
        <v>348</v>
      </c>
      <c r="E7" s="497"/>
      <c r="F7" s="510"/>
      <c r="G7" s="502" t="s">
        <v>348</v>
      </c>
      <c r="H7" s="128">
        <f aca="true" t="shared" si="1" ref="H7:H13">COUNTIF($D:$E,G7)</f>
        <v>40</v>
      </c>
      <c r="I7" s="187">
        <f aca="true" t="shared" si="2" ref="I7:I13">H7/$H$2</f>
        <v>1</v>
      </c>
      <c r="J7" s="123"/>
      <c r="K7" s="124"/>
    </row>
    <row r="8" spans="1:11" ht="15">
      <c r="A8" s="125">
        <v>5</v>
      </c>
      <c r="B8" s="126">
        <f t="shared" si="0"/>
        <v>0</v>
      </c>
      <c r="C8" s="229" t="s">
        <v>113</v>
      </c>
      <c r="D8" s="261" t="s">
        <v>348</v>
      </c>
      <c r="E8" s="497"/>
      <c r="F8" s="510"/>
      <c r="G8" s="503" t="s">
        <v>148</v>
      </c>
      <c r="H8" s="128">
        <f t="shared" si="1"/>
        <v>0</v>
      </c>
      <c r="I8" s="187">
        <f t="shared" si="2"/>
        <v>0</v>
      </c>
      <c r="J8" s="123"/>
      <c r="K8" s="124"/>
    </row>
    <row r="9" spans="1:11" ht="18">
      <c r="A9" s="315" t="s">
        <v>114</v>
      </c>
      <c r="B9" s="316"/>
      <c r="C9" s="316"/>
      <c r="D9" s="158">
        <f>COUNT(A10:A14)</f>
        <v>5</v>
      </c>
      <c r="E9" s="524" t="s">
        <v>387</v>
      </c>
      <c r="F9" s="530" t="str">
        <f>F3</f>
        <v>Commentaires</v>
      </c>
      <c r="G9" s="504" t="s">
        <v>149</v>
      </c>
      <c r="H9" s="128">
        <f t="shared" si="1"/>
        <v>0</v>
      </c>
      <c r="I9" s="187">
        <f t="shared" si="2"/>
        <v>0</v>
      </c>
      <c r="J9" s="123"/>
      <c r="K9" s="124"/>
    </row>
    <row r="10" spans="1:11" ht="15">
      <c r="A10" s="125">
        <v>1</v>
      </c>
      <c r="B10" s="126">
        <f t="shared" si="0"/>
        <v>0</v>
      </c>
      <c r="C10" s="229" t="s">
        <v>309</v>
      </c>
      <c r="D10" s="261" t="s">
        <v>348</v>
      </c>
      <c r="E10" s="497"/>
      <c r="F10" s="510"/>
      <c r="G10" s="505" t="s">
        <v>150</v>
      </c>
      <c r="H10" s="128">
        <f t="shared" si="1"/>
        <v>0</v>
      </c>
      <c r="I10" s="187">
        <f t="shared" si="2"/>
        <v>0</v>
      </c>
      <c r="J10" s="123"/>
      <c r="K10" s="124"/>
    </row>
    <row r="11" spans="1:11" ht="15">
      <c r="A11" s="125">
        <v>2</v>
      </c>
      <c r="B11" s="126">
        <f t="shared" si="0"/>
        <v>0</v>
      </c>
      <c r="C11" s="228" t="s">
        <v>307</v>
      </c>
      <c r="D11" s="261" t="s">
        <v>348</v>
      </c>
      <c r="E11" s="497"/>
      <c r="F11" s="510"/>
      <c r="G11" s="506" t="s">
        <v>151</v>
      </c>
      <c r="H11" s="128">
        <f t="shared" si="1"/>
        <v>0</v>
      </c>
      <c r="I11" s="187">
        <f t="shared" si="2"/>
        <v>0</v>
      </c>
      <c r="J11" s="123"/>
      <c r="K11" s="124"/>
    </row>
    <row r="12" spans="1:11" ht="15">
      <c r="A12" s="125">
        <v>3</v>
      </c>
      <c r="B12" s="126">
        <f t="shared" si="0"/>
        <v>0</v>
      </c>
      <c r="C12" s="229" t="s">
        <v>115</v>
      </c>
      <c r="D12" s="261" t="s">
        <v>348</v>
      </c>
      <c r="E12" s="497"/>
      <c r="F12" s="510"/>
      <c r="G12" s="507" t="s">
        <v>152</v>
      </c>
      <c r="H12" s="128">
        <f t="shared" si="1"/>
        <v>0</v>
      </c>
      <c r="I12" s="187">
        <f t="shared" si="2"/>
        <v>0</v>
      </c>
      <c r="J12" s="123"/>
      <c r="K12" s="124"/>
    </row>
    <row r="13" spans="1:11" ht="15">
      <c r="A13" s="125">
        <v>4</v>
      </c>
      <c r="B13" s="126">
        <f t="shared" si="0"/>
        <v>0</v>
      </c>
      <c r="C13" s="229" t="s">
        <v>308</v>
      </c>
      <c r="D13" s="261" t="s">
        <v>348</v>
      </c>
      <c r="E13" s="497"/>
      <c r="F13" s="510"/>
      <c r="G13" s="508" t="s">
        <v>145</v>
      </c>
      <c r="H13" s="128">
        <f t="shared" si="1"/>
        <v>0</v>
      </c>
      <c r="I13" s="187">
        <f t="shared" si="2"/>
        <v>0</v>
      </c>
      <c r="J13" s="123"/>
      <c r="K13" s="124"/>
    </row>
    <row r="14" spans="1:11" ht="15">
      <c r="A14" s="125">
        <v>5</v>
      </c>
      <c r="B14" s="126">
        <f t="shared" si="0"/>
        <v>0</v>
      </c>
      <c r="C14" s="229" t="s">
        <v>116</v>
      </c>
      <c r="D14" s="261" t="s">
        <v>348</v>
      </c>
      <c r="E14" s="497"/>
      <c r="F14" s="510"/>
      <c r="G14" s="123"/>
      <c r="H14" s="123"/>
      <c r="I14" s="123"/>
      <c r="J14" s="123"/>
      <c r="K14" s="124"/>
    </row>
    <row r="15" spans="1:11" ht="18">
      <c r="A15" s="315" t="s">
        <v>117</v>
      </c>
      <c r="B15" s="316"/>
      <c r="C15" s="316"/>
      <c r="D15" s="158">
        <f>COUNT(A16:A20)</f>
        <v>5</v>
      </c>
      <c r="E15" s="524" t="s">
        <v>387</v>
      </c>
      <c r="F15" s="530" t="str">
        <f>F9</f>
        <v>Commentaires</v>
      </c>
      <c r="G15" s="123"/>
      <c r="H15" s="123"/>
      <c r="I15" s="123"/>
      <c r="J15" s="123"/>
      <c r="K15" s="124"/>
    </row>
    <row r="16" spans="1:11" ht="15">
      <c r="A16" s="129">
        <v>1</v>
      </c>
      <c r="B16" s="126">
        <f aca="true" t="shared" si="3" ref="B16:B20">IF(D16="_",0,1)</f>
        <v>0</v>
      </c>
      <c r="C16" s="229" t="s">
        <v>118</v>
      </c>
      <c r="D16" s="261" t="s">
        <v>348</v>
      </c>
      <c r="E16" s="497"/>
      <c r="F16" s="510"/>
      <c r="G16" s="123"/>
      <c r="H16" s="123"/>
      <c r="I16" s="123"/>
      <c r="J16" s="123"/>
      <c r="K16" s="124"/>
    </row>
    <row r="17" spans="1:11" ht="15">
      <c r="A17" s="129">
        <v>2</v>
      </c>
      <c r="B17" s="126">
        <f t="shared" si="3"/>
        <v>0</v>
      </c>
      <c r="C17" s="229" t="s">
        <v>119</v>
      </c>
      <c r="D17" s="261" t="s">
        <v>348</v>
      </c>
      <c r="E17" s="497"/>
      <c r="F17" s="510"/>
      <c r="G17" s="123"/>
      <c r="H17" s="123"/>
      <c r="I17" s="123"/>
      <c r="J17" s="123"/>
      <c r="K17" s="124"/>
    </row>
    <row r="18" spans="1:11" ht="15">
      <c r="A18" s="129">
        <v>3</v>
      </c>
      <c r="B18" s="126">
        <f t="shared" si="3"/>
        <v>0</v>
      </c>
      <c r="C18" s="229" t="s">
        <v>120</v>
      </c>
      <c r="D18" s="261" t="s">
        <v>348</v>
      </c>
      <c r="E18" s="497"/>
      <c r="F18" s="510"/>
      <c r="G18" s="123"/>
      <c r="H18" s="123"/>
      <c r="I18" s="123"/>
      <c r="J18" s="123"/>
      <c r="K18" s="124"/>
    </row>
    <row r="19" spans="1:11" ht="15">
      <c r="A19" s="129">
        <v>4</v>
      </c>
      <c r="B19" s="126">
        <f t="shared" si="3"/>
        <v>0</v>
      </c>
      <c r="C19" s="229" t="s">
        <v>121</v>
      </c>
      <c r="D19" s="261" t="s">
        <v>348</v>
      </c>
      <c r="E19" s="497"/>
      <c r="F19" s="510"/>
      <c r="G19" s="123"/>
      <c r="H19" s="123"/>
      <c r="I19" s="123"/>
      <c r="J19" s="123"/>
      <c r="K19" s="124"/>
    </row>
    <row r="20" spans="1:11" ht="15">
      <c r="A20" s="129">
        <v>5</v>
      </c>
      <c r="B20" s="126">
        <f t="shared" si="3"/>
        <v>0</v>
      </c>
      <c r="C20" s="229" t="s">
        <v>122</v>
      </c>
      <c r="D20" s="261" t="s">
        <v>348</v>
      </c>
      <c r="E20" s="497"/>
      <c r="F20" s="510"/>
      <c r="G20" s="123"/>
      <c r="H20" s="123"/>
      <c r="I20" s="123"/>
      <c r="J20" s="123"/>
      <c r="K20" s="124"/>
    </row>
    <row r="21" spans="1:11" ht="18">
      <c r="A21" s="315" t="s">
        <v>123</v>
      </c>
      <c r="B21" s="316"/>
      <c r="C21" s="316"/>
      <c r="D21" s="158">
        <f>COUNT(A22:A26)</f>
        <v>5</v>
      </c>
      <c r="E21" s="524" t="s">
        <v>387</v>
      </c>
      <c r="F21" s="530" t="str">
        <f>F15</f>
        <v>Commentaires</v>
      </c>
      <c r="G21" s="123"/>
      <c r="H21" s="123"/>
      <c r="I21" s="123"/>
      <c r="J21" s="123"/>
      <c r="K21" s="124"/>
    </row>
    <row r="22" spans="1:11" ht="15">
      <c r="A22" s="125">
        <v>1</v>
      </c>
      <c r="B22" s="126">
        <f aca="true" t="shared" si="4" ref="B22:B26">IF(D22="_",0,1)</f>
        <v>0</v>
      </c>
      <c r="C22" s="228" t="s">
        <v>305</v>
      </c>
      <c r="D22" s="261" t="s">
        <v>348</v>
      </c>
      <c r="E22" s="497"/>
      <c r="F22" s="510"/>
      <c r="G22" s="123"/>
      <c r="H22" s="123"/>
      <c r="I22" s="123"/>
      <c r="J22" s="123"/>
      <c r="K22" s="124"/>
    </row>
    <row r="23" spans="1:11" ht="15">
      <c r="A23" s="129">
        <v>2</v>
      </c>
      <c r="B23" s="126">
        <f t="shared" si="4"/>
        <v>0</v>
      </c>
      <c r="C23" s="229" t="s">
        <v>124</v>
      </c>
      <c r="D23" s="261" t="s">
        <v>348</v>
      </c>
      <c r="E23" s="497"/>
      <c r="F23" s="510"/>
      <c r="G23" s="123"/>
      <c r="H23" s="123"/>
      <c r="I23" s="123"/>
      <c r="J23" s="123"/>
      <c r="K23" s="124"/>
    </row>
    <row r="24" spans="1:11" ht="15">
      <c r="A24" s="125">
        <v>3</v>
      </c>
      <c r="B24" s="126">
        <f t="shared" si="4"/>
        <v>0</v>
      </c>
      <c r="C24" s="229" t="s">
        <v>125</v>
      </c>
      <c r="D24" s="261" t="s">
        <v>348</v>
      </c>
      <c r="E24" s="497"/>
      <c r="F24" s="510"/>
      <c r="G24" s="123"/>
      <c r="H24" s="123"/>
      <c r="I24" s="123"/>
      <c r="J24" s="123"/>
      <c r="K24" s="124"/>
    </row>
    <row r="25" spans="1:11" ht="15">
      <c r="A25" s="129">
        <v>4</v>
      </c>
      <c r="B25" s="126">
        <f t="shared" si="4"/>
        <v>0</v>
      </c>
      <c r="C25" s="228" t="s">
        <v>126</v>
      </c>
      <c r="D25" s="261" t="s">
        <v>348</v>
      </c>
      <c r="E25" s="497"/>
      <c r="F25" s="510"/>
      <c r="G25" s="123"/>
      <c r="H25" s="123"/>
      <c r="I25" s="123"/>
      <c r="J25" s="123"/>
      <c r="K25" s="124"/>
    </row>
    <row r="26" spans="1:11" ht="15">
      <c r="A26" s="125">
        <v>5</v>
      </c>
      <c r="B26" s="126">
        <f t="shared" si="4"/>
        <v>0</v>
      </c>
      <c r="C26" s="229" t="s">
        <v>312</v>
      </c>
      <c r="D26" s="261" t="s">
        <v>348</v>
      </c>
      <c r="E26" s="497"/>
      <c r="F26" s="510"/>
      <c r="G26" s="123"/>
      <c r="H26" s="123"/>
      <c r="I26" s="123"/>
      <c r="J26" s="123"/>
      <c r="K26" s="124"/>
    </row>
    <row r="27" spans="1:11" ht="18">
      <c r="A27" s="315" t="s">
        <v>127</v>
      </c>
      <c r="B27" s="316"/>
      <c r="C27" s="316"/>
      <c r="D27" s="158">
        <f>COUNT(A28:A30)</f>
        <v>3</v>
      </c>
      <c r="E27" s="524" t="s">
        <v>387</v>
      </c>
      <c r="F27" s="530" t="str">
        <f>F21</f>
        <v>Commentaires</v>
      </c>
      <c r="G27" s="123"/>
      <c r="H27" s="123"/>
      <c r="I27" s="123"/>
      <c r="J27" s="123"/>
      <c r="K27" s="124"/>
    </row>
    <row r="28" spans="1:11" ht="15">
      <c r="A28" s="130">
        <v>1</v>
      </c>
      <c r="B28" s="126">
        <f aca="true" t="shared" si="5" ref="B28:B30">IF(D28="_",0,1)</f>
        <v>0</v>
      </c>
      <c r="C28" s="226" t="s">
        <v>128</v>
      </c>
      <c r="D28" s="261" t="s">
        <v>348</v>
      </c>
      <c r="E28" s="497"/>
      <c r="F28" s="510"/>
      <c r="G28" s="123"/>
      <c r="H28" s="123"/>
      <c r="I28" s="123"/>
      <c r="J28" s="123"/>
      <c r="K28" s="124"/>
    </row>
    <row r="29" spans="1:11" ht="15">
      <c r="A29" s="130">
        <v>2</v>
      </c>
      <c r="B29" s="126">
        <f t="shared" si="5"/>
        <v>0</v>
      </c>
      <c r="C29" s="227" t="s">
        <v>129</v>
      </c>
      <c r="D29" s="261" t="s">
        <v>348</v>
      </c>
      <c r="E29" s="497"/>
      <c r="F29" s="510"/>
      <c r="G29" s="123"/>
      <c r="H29" s="131" t="s">
        <v>33</v>
      </c>
      <c r="I29" s="189">
        <f>SUM(B4:B8)/D3</f>
        <v>0</v>
      </c>
      <c r="J29" s="123"/>
      <c r="K29" s="124"/>
    </row>
    <row r="30" spans="1:11" ht="15">
      <c r="A30" s="130">
        <v>3</v>
      </c>
      <c r="B30" s="126">
        <f t="shared" si="5"/>
        <v>0</v>
      </c>
      <c r="C30" s="227" t="s">
        <v>130</v>
      </c>
      <c r="D30" s="261" t="s">
        <v>348</v>
      </c>
      <c r="E30" s="497"/>
      <c r="F30" s="510"/>
      <c r="G30" s="123"/>
      <c r="H30" s="131" t="s">
        <v>34</v>
      </c>
      <c r="I30" s="189">
        <f>SUM(B10:B14)/D9</f>
        <v>0</v>
      </c>
      <c r="J30" s="123"/>
      <c r="K30" s="124"/>
    </row>
    <row r="31" spans="1:11" ht="18">
      <c r="A31" s="315" t="s">
        <v>131</v>
      </c>
      <c r="B31" s="316"/>
      <c r="C31" s="316"/>
      <c r="D31" s="158">
        <f>COUNT(A32:A36)</f>
        <v>5</v>
      </c>
      <c r="E31" s="524" t="s">
        <v>387</v>
      </c>
      <c r="F31" s="530" t="str">
        <f>F27</f>
        <v>Commentaires</v>
      </c>
      <c r="G31" s="123"/>
      <c r="H31" s="131" t="s">
        <v>35</v>
      </c>
      <c r="I31" s="189">
        <f>SUM(B16:B20)/D15</f>
        <v>0</v>
      </c>
      <c r="J31" s="123"/>
      <c r="K31" s="124"/>
    </row>
    <row r="32" spans="1:11" ht="15">
      <c r="A32" s="129">
        <v>1</v>
      </c>
      <c r="B32" s="126">
        <f aca="true" t="shared" si="6" ref="B32:B36">IF(D32="_",0,1)</f>
        <v>0</v>
      </c>
      <c r="C32" s="230" t="s">
        <v>36</v>
      </c>
      <c r="D32" s="261" t="s">
        <v>348</v>
      </c>
      <c r="E32" s="497"/>
      <c r="F32" s="510"/>
      <c r="G32" s="123"/>
      <c r="H32" s="131" t="s">
        <v>159</v>
      </c>
      <c r="I32" s="189">
        <f>SUM(B22:B26)/D21</f>
        <v>0</v>
      </c>
      <c r="J32" s="123"/>
      <c r="K32" s="124"/>
    </row>
    <row r="33" spans="1:11" ht="15">
      <c r="A33" s="129">
        <v>2</v>
      </c>
      <c r="B33" s="126">
        <f t="shared" si="6"/>
        <v>0</v>
      </c>
      <c r="C33" s="230" t="s">
        <v>132</v>
      </c>
      <c r="D33" s="261" t="s">
        <v>348</v>
      </c>
      <c r="E33" s="497"/>
      <c r="F33" s="510"/>
      <c r="G33" s="123"/>
      <c r="H33" s="131" t="s">
        <v>160</v>
      </c>
      <c r="I33" s="189">
        <f>SUM(B28:B30)/D27</f>
        <v>0</v>
      </c>
      <c r="J33" s="123"/>
      <c r="K33" s="124"/>
    </row>
    <row r="34" spans="1:11" ht="15">
      <c r="A34" s="129">
        <v>3</v>
      </c>
      <c r="B34" s="126">
        <f t="shared" si="6"/>
        <v>0</v>
      </c>
      <c r="C34" s="230" t="s">
        <v>133</v>
      </c>
      <c r="D34" s="261" t="s">
        <v>348</v>
      </c>
      <c r="E34" s="497"/>
      <c r="F34" s="510"/>
      <c r="G34" s="123"/>
      <c r="H34" s="131" t="s">
        <v>161</v>
      </c>
      <c r="I34" s="189">
        <f>SUM(B32:B36)/D31</f>
        <v>0</v>
      </c>
      <c r="J34" s="123"/>
      <c r="K34" s="124"/>
    </row>
    <row r="35" spans="1:11" ht="15">
      <c r="A35" s="129">
        <v>4</v>
      </c>
      <c r="B35" s="126">
        <f t="shared" si="6"/>
        <v>0</v>
      </c>
      <c r="C35" s="230" t="s">
        <v>134</v>
      </c>
      <c r="D35" s="261" t="s">
        <v>348</v>
      </c>
      <c r="E35" s="497"/>
      <c r="F35" s="510"/>
      <c r="G35" s="123"/>
      <c r="H35" s="131" t="s">
        <v>162</v>
      </c>
      <c r="I35" s="189">
        <f>SUM(B38:B43)/D37</f>
        <v>0</v>
      </c>
      <c r="J35" s="123"/>
      <c r="K35" s="124"/>
    </row>
    <row r="36" spans="1:11" ht="15">
      <c r="A36" s="129">
        <v>5</v>
      </c>
      <c r="B36" s="126">
        <f t="shared" si="6"/>
        <v>0</v>
      </c>
      <c r="C36" s="230" t="s">
        <v>135</v>
      </c>
      <c r="D36" s="261" t="s">
        <v>348</v>
      </c>
      <c r="E36" s="497"/>
      <c r="F36" s="510"/>
      <c r="G36" s="123"/>
      <c r="H36" s="131" t="s">
        <v>163</v>
      </c>
      <c r="I36" s="189">
        <f>SUM(B45:B51)/D44</f>
        <v>0</v>
      </c>
      <c r="J36" s="123"/>
      <c r="K36" s="124"/>
    </row>
    <row r="37" spans="1:11" ht="18">
      <c r="A37" s="315" t="s">
        <v>313</v>
      </c>
      <c r="B37" s="316"/>
      <c r="C37" s="316"/>
      <c r="D37" s="158">
        <f>COUNT(A38:A43)</f>
        <v>6</v>
      </c>
      <c r="E37" s="524" t="s">
        <v>387</v>
      </c>
      <c r="F37" s="530" t="str">
        <f>F31</f>
        <v>Commentaires</v>
      </c>
      <c r="G37" s="123"/>
      <c r="H37" s="123"/>
      <c r="I37" s="123"/>
      <c r="J37" s="123"/>
      <c r="K37" s="124"/>
    </row>
    <row r="38" spans="1:11" ht="15">
      <c r="A38" s="129">
        <v>1</v>
      </c>
      <c r="B38" s="126">
        <f aca="true" t="shared" si="7" ref="B38:B43">IF(D38="_",0,1)</f>
        <v>0</v>
      </c>
      <c r="C38" s="229" t="s">
        <v>136</v>
      </c>
      <c r="D38" s="261" t="s">
        <v>348</v>
      </c>
      <c r="E38" s="497"/>
      <c r="F38" s="510"/>
      <c r="G38" s="123"/>
      <c r="H38" s="123"/>
      <c r="I38" s="123"/>
      <c r="J38" s="123"/>
      <c r="K38" s="124"/>
    </row>
    <row r="39" spans="1:11" ht="15">
      <c r="A39" s="129">
        <v>2</v>
      </c>
      <c r="B39" s="126">
        <f t="shared" si="7"/>
        <v>0</v>
      </c>
      <c r="C39" s="229" t="s">
        <v>137</v>
      </c>
      <c r="D39" s="261" t="s">
        <v>348</v>
      </c>
      <c r="E39" s="497"/>
      <c r="F39" s="510"/>
      <c r="G39" s="123"/>
      <c r="H39" s="123"/>
      <c r="I39" s="123"/>
      <c r="J39" s="123"/>
      <c r="K39" s="124"/>
    </row>
    <row r="40" spans="1:11" ht="15">
      <c r="A40" s="129">
        <v>3</v>
      </c>
      <c r="B40" s="126">
        <f t="shared" si="7"/>
        <v>0</v>
      </c>
      <c r="C40" s="229" t="s">
        <v>138</v>
      </c>
      <c r="D40" s="261" t="s">
        <v>348</v>
      </c>
      <c r="E40" s="497"/>
      <c r="F40" s="510"/>
      <c r="G40" s="123"/>
      <c r="H40" s="123"/>
      <c r="I40" s="123"/>
      <c r="J40" s="123"/>
      <c r="K40" s="124"/>
    </row>
    <row r="41" spans="1:11" ht="15">
      <c r="A41" s="129">
        <v>4</v>
      </c>
      <c r="B41" s="126">
        <f t="shared" si="7"/>
        <v>0</v>
      </c>
      <c r="C41" s="229" t="s">
        <v>139</v>
      </c>
      <c r="D41" s="261" t="s">
        <v>348</v>
      </c>
      <c r="E41" s="497"/>
      <c r="F41" s="510"/>
      <c r="G41" s="123"/>
      <c r="H41" s="123"/>
      <c r="I41" s="123"/>
      <c r="J41" s="123"/>
      <c r="K41" s="124"/>
    </row>
    <row r="42" spans="1:11" ht="15">
      <c r="A42" s="129">
        <v>5</v>
      </c>
      <c r="B42" s="126">
        <f t="shared" si="7"/>
        <v>0</v>
      </c>
      <c r="C42" s="231" t="s">
        <v>140</v>
      </c>
      <c r="D42" s="261" t="s">
        <v>348</v>
      </c>
      <c r="E42" s="497"/>
      <c r="F42" s="510"/>
      <c r="G42" s="123"/>
      <c r="H42" s="123"/>
      <c r="I42" s="123"/>
      <c r="J42" s="123"/>
      <c r="K42" s="124"/>
    </row>
    <row r="43" spans="1:11" ht="15">
      <c r="A43" s="129">
        <v>6</v>
      </c>
      <c r="B43" s="126">
        <f t="shared" si="7"/>
        <v>0</v>
      </c>
      <c r="C43" s="231" t="s">
        <v>141</v>
      </c>
      <c r="D43" s="261" t="s">
        <v>348</v>
      </c>
      <c r="E43" s="497"/>
      <c r="F43" s="510"/>
      <c r="G43" s="123"/>
      <c r="H43" s="123"/>
      <c r="I43" s="123"/>
      <c r="J43" s="123"/>
      <c r="K43" s="124"/>
    </row>
    <row r="44" spans="1:11" ht="18">
      <c r="A44" s="315" t="s">
        <v>99</v>
      </c>
      <c r="B44" s="316"/>
      <c r="C44" s="316"/>
      <c r="D44" s="158">
        <f>COUNT(A45:A51)</f>
        <v>6</v>
      </c>
      <c r="E44" s="524" t="s">
        <v>387</v>
      </c>
      <c r="F44" s="530" t="str">
        <f>F37</f>
        <v>Commentaires</v>
      </c>
      <c r="G44" s="123"/>
      <c r="H44" s="123"/>
      <c r="I44" s="123"/>
      <c r="J44" s="123"/>
      <c r="K44" s="124"/>
    </row>
    <row r="45" spans="1:11" ht="15">
      <c r="A45" s="232">
        <v>1</v>
      </c>
      <c r="B45" s="233">
        <f aca="true" t="shared" si="8" ref="B45">IF(D45="_",0,1)</f>
        <v>0</v>
      </c>
      <c r="C45" s="229" t="s">
        <v>276</v>
      </c>
      <c r="D45" s="317" t="s">
        <v>348</v>
      </c>
      <c r="E45" s="525"/>
      <c r="F45" s="531"/>
      <c r="G45" s="123"/>
      <c r="H45" s="123"/>
      <c r="I45" s="123"/>
      <c r="J45" s="123"/>
      <c r="K45" s="124"/>
    </row>
    <row r="46" spans="1:11" ht="15">
      <c r="A46" s="318" t="s">
        <v>142</v>
      </c>
      <c r="B46" s="319"/>
      <c r="C46" s="319"/>
      <c r="D46" s="319"/>
      <c r="E46" s="319"/>
      <c r="F46" s="532"/>
      <c r="G46" s="123"/>
      <c r="H46" s="123"/>
      <c r="I46" s="123"/>
      <c r="J46" s="123"/>
      <c r="K46" s="124"/>
    </row>
    <row r="47" spans="1:11" ht="15">
      <c r="A47" s="232">
        <v>2</v>
      </c>
      <c r="B47" s="233">
        <f aca="true" t="shared" si="9" ref="B47:B51">IF(D47="_",0,1)</f>
        <v>0</v>
      </c>
      <c r="C47" s="229" t="s">
        <v>277</v>
      </c>
      <c r="D47" s="317" t="s">
        <v>348</v>
      </c>
      <c r="E47" s="525"/>
      <c r="F47" s="531"/>
      <c r="G47" s="123"/>
      <c r="H47" s="123"/>
      <c r="I47" s="123"/>
      <c r="J47" s="123"/>
      <c r="K47" s="124"/>
    </row>
    <row r="48" spans="1:11" ht="15">
      <c r="A48" s="232">
        <v>3</v>
      </c>
      <c r="B48" s="233">
        <f t="shared" si="9"/>
        <v>0</v>
      </c>
      <c r="C48" s="229" t="s">
        <v>278</v>
      </c>
      <c r="D48" s="317" t="s">
        <v>348</v>
      </c>
      <c r="E48" s="525"/>
      <c r="F48" s="531"/>
      <c r="G48" s="123"/>
      <c r="H48" s="123"/>
      <c r="I48" s="123"/>
      <c r="J48" s="123"/>
      <c r="K48" s="124"/>
    </row>
    <row r="49" spans="1:11" ht="15">
      <c r="A49" s="232">
        <v>4</v>
      </c>
      <c r="B49" s="233">
        <f t="shared" si="9"/>
        <v>0</v>
      </c>
      <c r="C49" s="229" t="s">
        <v>144</v>
      </c>
      <c r="D49" s="317" t="s">
        <v>348</v>
      </c>
      <c r="E49" s="525"/>
      <c r="F49" s="531"/>
      <c r="G49" s="123"/>
      <c r="H49" s="123"/>
      <c r="I49" s="123"/>
      <c r="J49" s="123"/>
      <c r="K49" s="124"/>
    </row>
    <row r="50" spans="1:11" ht="15">
      <c r="A50" s="232">
        <v>5</v>
      </c>
      <c r="B50" s="233">
        <f t="shared" si="9"/>
        <v>0</v>
      </c>
      <c r="C50" s="229" t="s">
        <v>143</v>
      </c>
      <c r="D50" s="317" t="s">
        <v>348</v>
      </c>
      <c r="E50" s="525"/>
      <c r="F50" s="531"/>
      <c r="G50" s="123"/>
      <c r="H50" s="123"/>
      <c r="I50" s="123"/>
      <c r="J50" s="123"/>
      <c r="K50" s="124"/>
    </row>
    <row r="51" spans="1:11" ht="15.75" thickBot="1">
      <c r="A51" s="234">
        <v>6</v>
      </c>
      <c r="B51" s="233">
        <f t="shared" si="9"/>
        <v>0</v>
      </c>
      <c r="C51" s="235" t="s">
        <v>279</v>
      </c>
      <c r="D51" s="317" t="s">
        <v>348</v>
      </c>
      <c r="E51" s="525"/>
      <c r="F51" s="533"/>
      <c r="G51" s="132"/>
      <c r="H51" s="132"/>
      <c r="I51" s="132"/>
      <c r="J51" s="132"/>
      <c r="K51" s="133"/>
    </row>
  </sheetData>
  <sheetProtection password="E967" sheet="1" objects="1" scenarios="1" selectLockedCells="1"/>
  <mergeCells count="53">
    <mergeCell ref="D49:E49"/>
    <mergeCell ref="D50:E50"/>
    <mergeCell ref="D51:E51"/>
    <mergeCell ref="A46:E46"/>
    <mergeCell ref="D43:E43"/>
    <mergeCell ref="A44:C44"/>
    <mergeCell ref="D45:E45"/>
    <mergeCell ref="D47:E47"/>
    <mergeCell ref="D48:E48"/>
    <mergeCell ref="D42:E42"/>
    <mergeCell ref="A31:C31"/>
    <mergeCell ref="D32:E32"/>
    <mergeCell ref="D33:E33"/>
    <mergeCell ref="D34:E34"/>
    <mergeCell ref="D35:E35"/>
    <mergeCell ref="D36:E36"/>
    <mergeCell ref="A37:C37"/>
    <mergeCell ref="D38:E38"/>
    <mergeCell ref="D39:E39"/>
    <mergeCell ref="D40:E40"/>
    <mergeCell ref="D41:E41"/>
    <mergeCell ref="D30:E30"/>
    <mergeCell ref="D20:E20"/>
    <mergeCell ref="A21:C21"/>
    <mergeCell ref="D22:E22"/>
    <mergeCell ref="D23:E23"/>
    <mergeCell ref="D24:E24"/>
    <mergeCell ref="D25:E25"/>
    <mergeCell ref="D26:E26"/>
    <mergeCell ref="A27:C27"/>
    <mergeCell ref="D28:E28"/>
    <mergeCell ref="D29:E29"/>
    <mergeCell ref="D19:E19"/>
    <mergeCell ref="D8:E8"/>
    <mergeCell ref="A9:C9"/>
    <mergeCell ref="D10:E10"/>
    <mergeCell ref="D11:E11"/>
    <mergeCell ref="D12:E12"/>
    <mergeCell ref="D13:E13"/>
    <mergeCell ref="D14:E14"/>
    <mergeCell ref="A15:C15"/>
    <mergeCell ref="D16:E16"/>
    <mergeCell ref="D17:E17"/>
    <mergeCell ref="D18:E18"/>
    <mergeCell ref="D7:E7"/>
    <mergeCell ref="G1:K1"/>
    <mergeCell ref="G5:I5"/>
    <mergeCell ref="I2:J2"/>
    <mergeCell ref="A1:E2"/>
    <mergeCell ref="A3:C3"/>
    <mergeCell ref="D4:E4"/>
    <mergeCell ref="D5:E5"/>
    <mergeCell ref="D6:E6"/>
  </mergeCells>
  <conditionalFormatting sqref="D1:F3 D52:F1048576 D9:F9 D15:F15 D21:F21 D27:F27 D31:F31 D37:F37 D44:F44">
    <cfRule type="beginsWith" priority="88" dxfId="41" operator="beginsWith" text="NC">
      <formula>LEFT(D1,LEN("NC"))="NC"</formula>
    </cfRule>
    <cfRule type="beginsWith" priority="89" dxfId="40" operator="beginsWith" text="Initial">
      <formula>LEFT(D1,LEN("Initial"))="Initial"</formula>
    </cfRule>
    <cfRule type="beginsWith" priority="90" dxfId="39" operator="beginsWith" text="Reproductible">
      <formula>LEFT(D1,LEN("Reproductible"))="Reproductible"</formula>
    </cfRule>
    <cfRule type="beginsWith" priority="91" dxfId="38" operator="beginsWith" text="Défini">
      <formula>LEFT(D1,LEN("Défini"))="Défini"</formula>
    </cfRule>
    <cfRule type="beginsWith" priority="92" dxfId="37" operator="beginsWith" text="Managé">
      <formula>LEFT(D1,LEN("Managé"))="Managé"</formula>
    </cfRule>
    <cfRule type="beginsWith" priority="93" dxfId="36" operator="beginsWith" text="Optimisé">
      <formula>LEFT(D1,LEN("Optimisé"))="Optimisé"</formula>
    </cfRule>
    <cfRule type="beginsWith" priority="94" dxfId="35" operator="beginsWith" text="A. Continue">
      <formula>LEFT(D1,LEN("A. Continue"))="A. Continue"</formula>
    </cfRule>
  </conditionalFormatting>
  <conditionalFormatting sqref="D4:F8">
    <cfRule type="beginsWith" priority="57" dxfId="41" operator="beginsWith" text="_">
      <formula>LEFT(D4,LEN("_"))="_"</formula>
    </cfRule>
    <cfRule type="beginsWith" priority="58" dxfId="40" operator="beginsWith" text="Initial">
      <formula>LEFT(D4,LEN("Initial"))="Initial"</formula>
    </cfRule>
    <cfRule type="beginsWith" priority="59" dxfId="39" operator="beginsWith" text="Reproductible">
      <formula>LEFT(D4,LEN("Reproductible"))="Reproductible"</formula>
    </cfRule>
    <cfRule type="beginsWith" priority="60" dxfId="38" operator="beginsWith" text="Défini">
      <formula>LEFT(D4,LEN("Défini"))="Défini"</formula>
    </cfRule>
    <cfRule type="beginsWith" priority="61" dxfId="37" operator="beginsWith" text="Managé">
      <formula>LEFT(D4,LEN("Managé"))="Managé"</formula>
    </cfRule>
    <cfRule type="beginsWith" priority="62" dxfId="36" operator="beginsWith" text="Optimisé">
      <formula>LEFT(D4,LEN("Optimisé"))="Optimisé"</formula>
    </cfRule>
    <cfRule type="beginsWith" priority="63" dxfId="35" operator="beginsWith" text="A. Continue">
      <formula>LEFT(D4,LEN("A. Continue"))="A. Continue"</formula>
    </cfRule>
  </conditionalFormatting>
  <conditionalFormatting sqref="D10:F14">
    <cfRule type="beginsWith" priority="50" dxfId="41" operator="beginsWith" text="_">
      <formula>LEFT(D10,LEN("_"))="_"</formula>
    </cfRule>
    <cfRule type="beginsWith" priority="51" dxfId="40" operator="beginsWith" text="Initial">
      <formula>LEFT(D10,LEN("Initial"))="Initial"</formula>
    </cfRule>
    <cfRule type="beginsWith" priority="52" dxfId="39" operator="beginsWith" text="Reproductible">
      <formula>LEFT(D10,LEN("Reproductible"))="Reproductible"</formula>
    </cfRule>
    <cfRule type="beginsWith" priority="53" dxfId="38" operator="beginsWith" text="Défini">
      <formula>LEFT(D10,LEN("Défini"))="Défini"</formula>
    </cfRule>
    <cfRule type="beginsWith" priority="54" dxfId="37" operator="beginsWith" text="Managé">
      <formula>LEFT(D10,LEN("Managé"))="Managé"</formula>
    </cfRule>
    <cfRule type="beginsWith" priority="55" dxfId="36" operator="beginsWith" text="Optimisé">
      <formula>LEFT(D10,LEN("Optimisé"))="Optimisé"</formula>
    </cfRule>
    <cfRule type="beginsWith" priority="56" dxfId="35" operator="beginsWith" text="A. Continue">
      <formula>LEFT(D10,LEN("A. Continue"))="A. Continue"</formula>
    </cfRule>
  </conditionalFormatting>
  <conditionalFormatting sqref="D16:F20">
    <cfRule type="beginsWith" priority="43" dxfId="41" operator="beginsWith" text="_">
      <formula>LEFT(D16,LEN("_"))="_"</formula>
    </cfRule>
    <cfRule type="beginsWith" priority="44" dxfId="40" operator="beginsWith" text="Initial">
      <formula>LEFT(D16,LEN("Initial"))="Initial"</formula>
    </cfRule>
    <cfRule type="beginsWith" priority="45" dxfId="39" operator="beginsWith" text="Reproductible">
      <formula>LEFT(D16,LEN("Reproductible"))="Reproductible"</formula>
    </cfRule>
    <cfRule type="beginsWith" priority="46" dxfId="38" operator="beginsWith" text="Défini">
      <formula>LEFT(D16,LEN("Défini"))="Défini"</formula>
    </cfRule>
    <cfRule type="beginsWith" priority="47" dxfId="37" operator="beginsWith" text="Managé">
      <formula>LEFT(D16,LEN("Managé"))="Managé"</formula>
    </cfRule>
    <cfRule type="beginsWith" priority="48" dxfId="36" operator="beginsWith" text="Optimisé">
      <formula>LEFT(D16,LEN("Optimisé"))="Optimisé"</formula>
    </cfRule>
    <cfRule type="beginsWith" priority="49" dxfId="35" operator="beginsWith" text="A. Continue">
      <formula>LEFT(D16,LEN("A. Continue"))="A. Continue"</formula>
    </cfRule>
  </conditionalFormatting>
  <conditionalFormatting sqref="D22:F26">
    <cfRule type="beginsWith" priority="36" dxfId="41" operator="beginsWith" text="_">
      <formula>LEFT(D22,LEN("_"))="_"</formula>
    </cfRule>
    <cfRule type="beginsWith" priority="37" dxfId="40" operator="beginsWith" text="Initial">
      <formula>LEFT(D22,LEN("Initial"))="Initial"</formula>
    </cfRule>
    <cfRule type="beginsWith" priority="38" dxfId="39" operator="beginsWith" text="Reproductible">
      <formula>LEFT(D22,LEN("Reproductible"))="Reproductible"</formula>
    </cfRule>
    <cfRule type="beginsWith" priority="39" dxfId="38" operator="beginsWith" text="Défini">
      <formula>LEFT(D22,LEN("Défini"))="Défini"</formula>
    </cfRule>
    <cfRule type="beginsWith" priority="40" dxfId="37" operator="beginsWith" text="Managé">
      <formula>LEFT(D22,LEN("Managé"))="Managé"</formula>
    </cfRule>
    <cfRule type="beginsWith" priority="41" dxfId="36" operator="beginsWith" text="Optimisé">
      <formula>LEFT(D22,LEN("Optimisé"))="Optimisé"</formula>
    </cfRule>
    <cfRule type="beginsWith" priority="42" dxfId="35" operator="beginsWith" text="A. Continue">
      <formula>LEFT(D22,LEN("A. Continue"))="A. Continue"</formula>
    </cfRule>
  </conditionalFormatting>
  <conditionalFormatting sqref="D28:F30">
    <cfRule type="beginsWith" priority="29" dxfId="41" operator="beginsWith" text="_">
      <formula>LEFT(D28,LEN("_"))="_"</formula>
    </cfRule>
    <cfRule type="beginsWith" priority="30" dxfId="40" operator="beginsWith" text="Initial">
      <formula>LEFT(D28,LEN("Initial"))="Initial"</formula>
    </cfRule>
    <cfRule type="beginsWith" priority="31" dxfId="39" operator="beginsWith" text="Reproductible">
      <formula>LEFT(D28,LEN("Reproductible"))="Reproductible"</formula>
    </cfRule>
    <cfRule type="beginsWith" priority="32" dxfId="38" operator="beginsWith" text="Défini">
      <formula>LEFT(D28,LEN("Défini"))="Défini"</formula>
    </cfRule>
    <cfRule type="beginsWith" priority="33" dxfId="37" operator="beginsWith" text="Managé">
      <formula>LEFT(D28,LEN("Managé"))="Managé"</formula>
    </cfRule>
    <cfRule type="beginsWith" priority="34" dxfId="36" operator="beginsWith" text="Optimisé">
      <formula>LEFT(D28,LEN("Optimisé"))="Optimisé"</formula>
    </cfRule>
    <cfRule type="beginsWith" priority="35" dxfId="35" operator="beginsWith" text="A. Continue">
      <formula>LEFT(D28,LEN("A. Continue"))="A. Continue"</formula>
    </cfRule>
  </conditionalFormatting>
  <conditionalFormatting sqref="D32:F36">
    <cfRule type="beginsWith" priority="22" dxfId="41" operator="beginsWith" text="_">
      <formula>LEFT(D32,LEN("_"))="_"</formula>
    </cfRule>
    <cfRule type="beginsWith" priority="23" dxfId="40" operator="beginsWith" text="Initial">
      <formula>LEFT(D32,LEN("Initial"))="Initial"</formula>
    </cfRule>
    <cfRule type="beginsWith" priority="24" dxfId="39" operator="beginsWith" text="Reproductible">
      <formula>LEFT(D32,LEN("Reproductible"))="Reproductible"</formula>
    </cfRule>
    <cfRule type="beginsWith" priority="25" dxfId="38" operator="beginsWith" text="Défini">
      <formula>LEFT(D32,LEN("Défini"))="Défini"</formula>
    </cfRule>
    <cfRule type="beginsWith" priority="26" dxfId="37" operator="beginsWith" text="Managé">
      <formula>LEFT(D32,LEN("Managé"))="Managé"</formula>
    </cfRule>
    <cfRule type="beginsWith" priority="27" dxfId="36" operator="beginsWith" text="Optimisé">
      <formula>LEFT(D32,LEN("Optimisé"))="Optimisé"</formula>
    </cfRule>
    <cfRule type="beginsWith" priority="28" dxfId="35" operator="beginsWith" text="A. Continue">
      <formula>LEFT(D32,LEN("A. Continue"))="A. Continue"</formula>
    </cfRule>
  </conditionalFormatting>
  <conditionalFormatting sqref="D38:F43">
    <cfRule type="beginsWith" priority="15" dxfId="41" operator="beginsWith" text="_">
      <formula>LEFT(D38,LEN("_"))="_"</formula>
    </cfRule>
    <cfRule type="beginsWith" priority="16" dxfId="40" operator="beginsWith" text="Initial">
      <formula>LEFT(D38,LEN("Initial"))="Initial"</formula>
    </cfRule>
    <cfRule type="beginsWith" priority="17" dxfId="39" operator="beginsWith" text="Reproductible">
      <formula>LEFT(D38,LEN("Reproductible"))="Reproductible"</formula>
    </cfRule>
    <cfRule type="beginsWith" priority="18" dxfId="38" operator="beginsWith" text="Défini">
      <formula>LEFT(D38,LEN("Défini"))="Défini"</formula>
    </cfRule>
    <cfRule type="beginsWith" priority="19" dxfId="37" operator="beginsWith" text="Managé">
      <formula>LEFT(D38,LEN("Managé"))="Managé"</formula>
    </cfRule>
    <cfRule type="beginsWith" priority="20" dxfId="36" operator="beginsWith" text="Optimisé">
      <formula>LEFT(D38,LEN("Optimisé"))="Optimisé"</formula>
    </cfRule>
    <cfRule type="beginsWith" priority="21" dxfId="35" operator="beginsWith" text="A. Continue">
      <formula>LEFT(D38,LEN("A. Continue"))="A. Continue"</formula>
    </cfRule>
  </conditionalFormatting>
  <conditionalFormatting sqref="D45:F45">
    <cfRule type="beginsWith" priority="8" dxfId="41" operator="beginsWith" text="_">
      <formula>LEFT(D45,LEN("_"))="_"</formula>
    </cfRule>
    <cfRule type="beginsWith" priority="9" dxfId="40" operator="beginsWith" text="Initial">
      <formula>LEFT(D45,LEN("Initial"))="Initial"</formula>
    </cfRule>
    <cfRule type="beginsWith" priority="10" dxfId="39" operator="beginsWith" text="Reproductible">
      <formula>LEFT(D45,LEN("Reproductible"))="Reproductible"</formula>
    </cfRule>
    <cfRule type="beginsWith" priority="11" dxfId="38" operator="beginsWith" text="Défini">
      <formula>LEFT(D45,LEN("Défini"))="Défini"</formula>
    </cfRule>
    <cfRule type="beginsWith" priority="12" dxfId="37" operator="beginsWith" text="Managé">
      <formula>LEFT(D45,LEN("Managé"))="Managé"</formula>
    </cfRule>
    <cfRule type="beginsWith" priority="13" dxfId="36" operator="beginsWith" text="Optimisé">
      <formula>LEFT(D45,LEN("Optimisé"))="Optimisé"</formula>
    </cfRule>
    <cfRule type="beginsWith" priority="14" dxfId="35" operator="beginsWith" text="A. Continue">
      <formula>LEFT(D45,LEN("A. Continue"))="A. Continue"</formula>
    </cfRule>
  </conditionalFormatting>
  <conditionalFormatting sqref="D47:F51">
    <cfRule type="beginsWith" priority="1" dxfId="41" operator="beginsWith" text="_">
      <formula>LEFT(D47,LEN("_"))="_"</formula>
    </cfRule>
    <cfRule type="beginsWith" priority="2" dxfId="40" operator="beginsWith" text="Initial">
      <formula>LEFT(D47,LEN("Initial"))="Initial"</formula>
    </cfRule>
    <cfRule type="beginsWith" priority="3" dxfId="39" operator="beginsWith" text="Reproductible">
      <formula>LEFT(D47,LEN("Reproductible"))="Reproductible"</formula>
    </cfRule>
    <cfRule type="beginsWith" priority="4" dxfId="38" operator="beginsWith" text="Défini">
      <formula>LEFT(D47,LEN("Défini"))="Défini"</formula>
    </cfRule>
    <cfRule type="beginsWith" priority="5" dxfId="37" operator="beginsWith" text="Managé">
      <formula>LEFT(D47,LEN("Managé"))="Managé"</formula>
    </cfRule>
    <cfRule type="beginsWith" priority="6" dxfId="36" operator="beginsWith" text="Optimisé">
      <formula>LEFT(D47,LEN("Optimisé"))="Optimisé"</formula>
    </cfRule>
    <cfRule type="beginsWith" priority="7" dxfId="35" operator="beginsWith" text="A. Continue">
      <formula>LEFT(D47,LEN("A. Continue"))="A. Continue"</formula>
    </cfRule>
  </conditionalFormatting>
  <dataValidations count="1">
    <dataValidation type="list" showErrorMessage="1" errorTitle="Inserez un Choix" error="Veuillez inserez un choix parmi les affirmation suivantes_x000a__x000a_Initial_x000a_Reproductible_x000a_Défini_x000a_Managé_x000a_Optimisé_x000a_A. Continue" sqref="D10:E14 D16:E20 D22:E26 D28:E30 D32:E36 D38:E43 D45:E45 D47:E51 D4:E8">
      <formula1>"_,Initial,Reproductible,Défini,Managé,Optimisé,A. Continue"</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50" r:id="rId4"/>
  <drawing r:id="rId3"/>
  <legacyDrawing r:id="rId2"/>
  <extLst>
    <ext xmlns:x14="http://schemas.microsoft.com/office/spreadsheetml/2009/9/main" uri="{78C0D931-6437-407d-A8EE-F0AAD7539E65}">
      <x14:conditionalFormattings>
        <x14:conditionalFormatting xmlns:xm="http://schemas.microsoft.com/office/excel/2006/main">
          <x14:cfRule type="iconSet" priority="367">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B52:B1048576 C11</xm:sqref>
        </x14:conditionalFormatting>
        <x14:conditionalFormatting xmlns:xm="http://schemas.microsoft.com/office/excel/2006/main">
          <x14:cfRule type="iconSet" priority="366">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B9</xm:sqref>
        </x14:conditionalFormatting>
        <x14:conditionalFormatting xmlns:xm="http://schemas.microsoft.com/office/excel/2006/main">
          <x14:cfRule type="iconSet" priority="365">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B15</xm:sqref>
        </x14:conditionalFormatting>
        <x14:conditionalFormatting xmlns:xm="http://schemas.microsoft.com/office/excel/2006/main">
          <x14:cfRule type="iconSet" priority="364">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B21</xm:sqref>
        </x14:conditionalFormatting>
        <x14:conditionalFormatting xmlns:xm="http://schemas.microsoft.com/office/excel/2006/main">
          <x14:cfRule type="iconSet" priority="362">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B31</xm:sqref>
        </x14:conditionalFormatting>
        <x14:conditionalFormatting xmlns:xm="http://schemas.microsoft.com/office/excel/2006/main">
          <x14:cfRule type="iconSet" priority="361">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B44</xm:sqref>
        </x14:conditionalFormatting>
        <x14:conditionalFormatting xmlns:xm="http://schemas.microsoft.com/office/excel/2006/main">
          <x14:cfRule type="iconSet" priority="368">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xm:sqref>
        </x14:conditionalFormatting>
        <x14:conditionalFormatting xmlns:xm="http://schemas.microsoft.com/office/excel/2006/main">
          <x14:cfRule type="iconSet" priority="369">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B37</xm:sqref>
        </x14:conditionalFormatting>
        <x14:conditionalFormatting xmlns:xm="http://schemas.microsoft.com/office/excel/2006/main">
          <x14:cfRule type="iconSet" priority="87">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B4:B8</xm:sqref>
        </x14:conditionalFormatting>
        <x14:conditionalFormatting xmlns:xm="http://schemas.microsoft.com/office/excel/2006/main">
          <x14:cfRule type="iconSet" priority="412">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B27</xm:sqref>
        </x14:conditionalFormatting>
        <x14:conditionalFormatting xmlns:xm="http://schemas.microsoft.com/office/excel/2006/main">
          <x14:cfRule type="iconSet" priority="71">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B10:B14</xm:sqref>
        </x14:conditionalFormatting>
        <x14:conditionalFormatting xmlns:xm="http://schemas.microsoft.com/office/excel/2006/main">
          <x14:cfRule type="iconSet" priority="70">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B16:B20</xm:sqref>
        </x14:conditionalFormatting>
        <x14:conditionalFormatting xmlns:xm="http://schemas.microsoft.com/office/excel/2006/main">
          <x14:cfRule type="iconSet" priority="69">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B22:B26</xm:sqref>
        </x14:conditionalFormatting>
        <x14:conditionalFormatting xmlns:xm="http://schemas.microsoft.com/office/excel/2006/main">
          <x14:cfRule type="iconSet" priority="68">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B28:B30</xm:sqref>
        </x14:conditionalFormatting>
        <x14:conditionalFormatting xmlns:xm="http://schemas.microsoft.com/office/excel/2006/main">
          <x14:cfRule type="iconSet" priority="67">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B32:B36</xm:sqref>
        </x14:conditionalFormatting>
        <x14:conditionalFormatting xmlns:xm="http://schemas.microsoft.com/office/excel/2006/main">
          <x14:cfRule type="iconSet" priority="66">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B38:B43</xm:sqref>
        </x14:conditionalFormatting>
        <x14:conditionalFormatting xmlns:xm="http://schemas.microsoft.com/office/excel/2006/main">
          <x14:cfRule type="iconSet" priority="65">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B45</xm:sqref>
        </x14:conditionalFormatting>
        <x14:conditionalFormatting xmlns:xm="http://schemas.microsoft.com/office/excel/2006/main">
          <x14:cfRule type="iconSet" priority="64">
            <x14:iconSet iconSet="3Symbols2" custom="1" showValue="0">
              <x14:cfvo type="percent">
                <xm:f>0</xm:f>
              </x14:cfvo>
              <x14:cfvo type="num">
                <xm:f>0</xm:f>
              </x14:cfvo>
              <x14:cfvo type="num">
                <xm:f>1</xm:f>
              </x14:cfvo>
              <x14:cfIcon iconSet="3Symbols2" iconId="0"/>
              <x14:cfIcon iconSet="3Symbols2" iconId="0"/>
              <x14:cfIcon iconSet="3Symbols2" iconId="2"/>
            </x14:iconSet>
            <x14:dxf/>
          </x14:cfRule>
          <xm:sqref>B47:B51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T43"/>
  <sheetViews>
    <sheetView showGridLines="0" zoomScale="70" zoomScaleNormal="70" workbookViewId="0" topLeftCell="A1">
      <pane ySplit="2" topLeftCell="A3" activePane="bottomLeft" state="frozen"/>
      <selection pane="topLeft" activeCell="D39" sqref="D38:H43"/>
      <selection pane="bottomLeft" activeCell="B1" sqref="B1:S2"/>
    </sheetView>
  </sheetViews>
  <sheetFormatPr defaultColWidth="9.140625" defaultRowHeight="15"/>
  <cols>
    <col min="1" max="1" width="12.7109375" style="191" customWidth="1"/>
    <col min="2" max="2" width="9.7109375" style="191" bestFit="1" customWidth="1"/>
    <col min="3" max="3" width="9.140625" style="191" customWidth="1"/>
    <col min="4" max="4" width="9.8515625" style="191" customWidth="1"/>
    <col min="5" max="5" width="9.140625" style="191" customWidth="1"/>
    <col min="6" max="9" width="10.7109375" style="191" customWidth="1"/>
    <col min="10" max="13" width="9.140625" style="191" customWidth="1"/>
    <col min="14" max="14" width="9.7109375" style="191" customWidth="1"/>
    <col min="15" max="18" width="9.140625" style="191" customWidth="1"/>
    <col min="19" max="19" width="9.7109375" style="191" customWidth="1"/>
    <col min="20" max="16384" width="9.140625" style="191" customWidth="1"/>
  </cols>
  <sheetData>
    <row r="1" spans="1:20" ht="15">
      <c r="A1" s="190"/>
      <c r="B1" s="369" t="s">
        <v>357</v>
      </c>
      <c r="C1" s="369"/>
      <c r="D1" s="369"/>
      <c r="E1" s="369"/>
      <c r="F1" s="369"/>
      <c r="G1" s="369"/>
      <c r="H1" s="369"/>
      <c r="I1" s="369"/>
      <c r="J1" s="369"/>
      <c r="K1" s="369"/>
      <c r="L1" s="369"/>
      <c r="M1" s="369"/>
      <c r="N1" s="369"/>
      <c r="O1" s="369"/>
      <c r="P1" s="369"/>
      <c r="Q1" s="369"/>
      <c r="R1" s="369"/>
      <c r="S1" s="369"/>
      <c r="T1" s="190"/>
    </row>
    <row r="2" spans="1:20" ht="15">
      <c r="A2" s="190"/>
      <c r="B2" s="369"/>
      <c r="C2" s="369"/>
      <c r="D2" s="369"/>
      <c r="E2" s="369"/>
      <c r="F2" s="369"/>
      <c r="G2" s="369"/>
      <c r="H2" s="369"/>
      <c r="I2" s="369"/>
      <c r="J2" s="369"/>
      <c r="K2" s="369"/>
      <c r="L2" s="369"/>
      <c r="M2" s="369"/>
      <c r="N2" s="369"/>
      <c r="O2" s="369"/>
      <c r="P2" s="369"/>
      <c r="Q2" s="369"/>
      <c r="R2" s="369"/>
      <c r="S2" s="369"/>
      <c r="T2" s="190"/>
    </row>
    <row r="3" spans="1:20" ht="19.5" thickBot="1">
      <c r="A3" s="190"/>
      <c r="B3" s="190"/>
      <c r="C3" s="190"/>
      <c r="D3" s="190"/>
      <c r="E3" s="190"/>
      <c r="F3" s="192"/>
      <c r="G3" s="192"/>
      <c r="H3" s="192"/>
      <c r="I3" s="192"/>
      <c r="J3" s="192"/>
      <c r="K3" s="192"/>
      <c r="L3" s="192"/>
      <c r="M3" s="192"/>
      <c r="N3" s="192"/>
      <c r="O3" s="192"/>
      <c r="P3" s="190"/>
      <c r="Q3" s="190"/>
      <c r="R3" s="190"/>
      <c r="S3" s="190"/>
      <c r="T3" s="190"/>
    </row>
    <row r="4" spans="1:20" ht="18.75">
      <c r="A4" s="193" t="s">
        <v>16</v>
      </c>
      <c r="B4" s="194" t="s">
        <v>337</v>
      </c>
      <c r="C4" s="190"/>
      <c r="D4" s="190"/>
      <c r="E4" s="190"/>
      <c r="F4" s="192"/>
      <c r="G4" s="192"/>
      <c r="H4" s="192"/>
      <c r="I4" s="192"/>
      <c r="J4" s="195" t="s">
        <v>1</v>
      </c>
      <c r="K4" s="186">
        <f>'N1'!I32</f>
        <v>0</v>
      </c>
      <c r="L4" s="192"/>
      <c r="M4" s="192"/>
      <c r="N4" s="192"/>
      <c r="O4" s="192"/>
      <c r="P4" s="190"/>
      <c r="Q4" s="190"/>
      <c r="R4" s="190"/>
      <c r="S4" s="190"/>
      <c r="T4" s="190"/>
    </row>
    <row r="5" spans="1:20" ht="15.75" thickBot="1">
      <c r="A5" s="196" t="s">
        <v>8</v>
      </c>
      <c r="B5" s="186">
        <f>'N1'!I29</f>
        <v>0</v>
      </c>
      <c r="C5" s="190"/>
      <c r="D5" s="190"/>
      <c r="E5" s="190"/>
      <c r="F5" s="190"/>
      <c r="G5" s="190"/>
      <c r="H5" s="190"/>
      <c r="I5" s="190"/>
      <c r="J5" s="190"/>
      <c r="K5" s="190"/>
      <c r="L5" s="190"/>
      <c r="M5" s="195" t="s">
        <v>2</v>
      </c>
      <c r="N5" s="186">
        <f>'N1'!I33</f>
        <v>0</v>
      </c>
      <c r="O5" s="190"/>
      <c r="P5" s="190"/>
      <c r="Q5" s="190"/>
      <c r="R5" s="190"/>
      <c r="S5" s="195" t="s">
        <v>4</v>
      </c>
      <c r="T5" s="186">
        <f>'N1'!I35</f>
        <v>0</v>
      </c>
    </row>
    <row r="6" spans="1:20" ht="15">
      <c r="A6" s="197"/>
      <c r="B6" s="197"/>
      <c r="C6" s="197"/>
      <c r="D6" s="190"/>
      <c r="E6" s="190"/>
      <c r="F6" s="190"/>
      <c r="G6" s="190"/>
      <c r="H6" s="190"/>
      <c r="I6" s="190"/>
      <c r="J6" s="190"/>
      <c r="K6" s="190"/>
      <c r="L6" s="190"/>
      <c r="M6" s="190"/>
      <c r="N6" s="190"/>
      <c r="O6" s="190"/>
      <c r="P6" s="190"/>
      <c r="Q6" s="190"/>
      <c r="R6" s="190"/>
      <c r="S6" s="190"/>
      <c r="T6" s="190"/>
    </row>
    <row r="7" spans="1:20" ht="15">
      <c r="A7" s="197"/>
      <c r="B7" s="197"/>
      <c r="C7" s="197"/>
      <c r="D7" s="195" t="s">
        <v>0</v>
      </c>
      <c r="E7" s="186">
        <f>'N1'!I30</f>
        <v>0</v>
      </c>
      <c r="F7" s="190"/>
      <c r="G7" s="195" t="s">
        <v>10</v>
      </c>
      <c r="H7" s="186">
        <f>'N1'!I31</f>
        <v>0</v>
      </c>
      <c r="I7" s="190"/>
      <c r="J7" s="190"/>
      <c r="K7" s="190"/>
      <c r="L7" s="190"/>
      <c r="M7" s="190"/>
      <c r="N7" s="190"/>
      <c r="O7" s="190"/>
      <c r="P7" s="195" t="s">
        <v>3</v>
      </c>
      <c r="Q7" s="186">
        <f>'N1'!I34</f>
        <v>0</v>
      </c>
      <c r="R7" s="190"/>
      <c r="S7" s="190"/>
      <c r="T7" s="190"/>
    </row>
    <row r="8" spans="1:20" ht="15.75" thickBot="1">
      <c r="A8" s="198"/>
      <c r="B8" s="199"/>
      <c r="C8" s="197"/>
      <c r="D8" s="190"/>
      <c r="E8" s="190"/>
      <c r="F8" s="190"/>
      <c r="G8" s="190"/>
      <c r="H8" s="190"/>
      <c r="I8" s="190"/>
      <c r="J8" s="190"/>
      <c r="K8" s="190"/>
      <c r="L8" s="190"/>
      <c r="M8" s="190"/>
      <c r="N8" s="190"/>
      <c r="O8" s="190"/>
      <c r="P8" s="190"/>
      <c r="Q8" s="190"/>
      <c r="R8" s="190"/>
      <c r="S8" s="190"/>
      <c r="T8" s="190"/>
    </row>
    <row r="9" spans="1:20" ht="16.5" thickBot="1">
      <c r="A9" s="197"/>
      <c r="B9" s="197"/>
      <c r="C9" s="197"/>
      <c r="D9" s="190"/>
      <c r="E9" s="190"/>
      <c r="F9" s="190"/>
      <c r="G9" s="190"/>
      <c r="H9" s="190"/>
      <c r="I9" s="357" t="s">
        <v>338</v>
      </c>
      <c r="J9" s="358"/>
      <c r="K9" s="358"/>
      <c r="L9" s="358"/>
      <c r="M9" s="358"/>
      <c r="N9" s="358"/>
      <c r="O9" s="359"/>
      <c r="P9" s="190"/>
      <c r="Q9" s="190"/>
      <c r="R9" s="190"/>
      <c r="S9" s="190"/>
      <c r="T9" s="190"/>
    </row>
    <row r="10" spans="1:20" ht="15" customHeight="1">
      <c r="A10" s="398" t="s">
        <v>339</v>
      </c>
      <c r="B10" s="399"/>
      <c r="C10" s="399"/>
      <c r="D10" s="399"/>
      <c r="E10" s="399"/>
      <c r="F10" s="399"/>
      <c r="G10" s="400"/>
      <c r="H10" s="190"/>
      <c r="I10" s="360" t="s">
        <v>352</v>
      </c>
      <c r="J10" s="361"/>
      <c r="K10" s="361"/>
      <c r="L10" s="361"/>
      <c r="M10" s="361"/>
      <c r="N10" s="361"/>
      <c r="O10" s="362"/>
      <c r="P10" s="190"/>
      <c r="Q10" s="190"/>
      <c r="R10" s="190"/>
      <c r="S10" s="190"/>
      <c r="T10" s="190"/>
    </row>
    <row r="11" spans="1:20" ht="15">
      <c r="A11" s="401"/>
      <c r="B11" s="402"/>
      <c r="C11" s="402"/>
      <c r="D11" s="402"/>
      <c r="E11" s="402"/>
      <c r="F11" s="402"/>
      <c r="G11" s="403"/>
      <c r="H11" s="190"/>
      <c r="I11" s="363"/>
      <c r="J11" s="364"/>
      <c r="K11" s="364"/>
      <c r="L11" s="364"/>
      <c r="M11" s="364"/>
      <c r="N11" s="364"/>
      <c r="O11" s="365"/>
      <c r="P11" s="190"/>
      <c r="Q11" s="190"/>
      <c r="R11" s="190"/>
      <c r="S11" s="190"/>
      <c r="T11" s="190"/>
    </row>
    <row r="12" spans="1:20" ht="15">
      <c r="A12" s="408" t="s">
        <v>164</v>
      </c>
      <c r="B12" s="335"/>
      <c r="C12" s="320">
        <f>IF('N1'!J3="OUI",8,7)</f>
        <v>7</v>
      </c>
      <c r="D12" s="334" t="s">
        <v>17</v>
      </c>
      <c r="E12" s="335"/>
      <c r="F12" s="336"/>
      <c r="G12" s="332">
        <f>'N1'!K2</f>
        <v>0</v>
      </c>
      <c r="H12" s="190"/>
      <c r="I12" s="363"/>
      <c r="J12" s="364"/>
      <c r="K12" s="364"/>
      <c r="L12" s="364"/>
      <c r="M12" s="364"/>
      <c r="N12" s="364"/>
      <c r="O12" s="365"/>
      <c r="P12" s="190"/>
      <c r="Q12" s="190"/>
      <c r="R12" s="190"/>
      <c r="S12" s="190"/>
      <c r="T12" s="190"/>
    </row>
    <row r="13" spans="1:20" ht="15">
      <c r="A13" s="409"/>
      <c r="B13" s="338"/>
      <c r="C13" s="321"/>
      <c r="D13" s="337"/>
      <c r="E13" s="338"/>
      <c r="F13" s="339"/>
      <c r="G13" s="333"/>
      <c r="H13" s="190"/>
      <c r="I13" s="363"/>
      <c r="J13" s="364"/>
      <c r="K13" s="364"/>
      <c r="L13" s="364"/>
      <c r="M13" s="364"/>
      <c r="N13" s="364"/>
      <c r="O13" s="365"/>
      <c r="P13" s="190"/>
      <c r="Q13" s="195" t="s">
        <v>5</v>
      </c>
      <c r="R13" s="186">
        <f>'N1'!I36</f>
        <v>0</v>
      </c>
      <c r="S13" s="190"/>
      <c r="T13" s="190"/>
    </row>
    <row r="14" spans="1:20" ht="15">
      <c r="A14" s="404" t="s">
        <v>19</v>
      </c>
      <c r="B14" s="405"/>
      <c r="C14" s="405"/>
      <c r="D14" s="390" t="str">
        <f>CONCATENATE(SUM('N1'!B:B),"/",'N1'!H2," affirmations répondues")</f>
        <v>0/32 affirmations répondues</v>
      </c>
      <c r="E14" s="391"/>
      <c r="F14" s="391"/>
      <c r="G14" s="392"/>
      <c r="H14" s="190"/>
      <c r="I14" s="363"/>
      <c r="J14" s="364"/>
      <c r="K14" s="364"/>
      <c r="L14" s="364"/>
      <c r="M14" s="364"/>
      <c r="N14" s="364"/>
      <c r="O14" s="365"/>
      <c r="P14" s="190"/>
      <c r="Q14" s="190"/>
      <c r="R14" s="190"/>
      <c r="S14" s="190"/>
      <c r="T14" s="190"/>
    </row>
    <row r="15" spans="1:20" ht="15.75" thickBot="1">
      <c r="A15" s="406"/>
      <c r="B15" s="407"/>
      <c r="C15" s="407"/>
      <c r="D15" s="393"/>
      <c r="E15" s="394"/>
      <c r="F15" s="394"/>
      <c r="G15" s="395"/>
      <c r="H15" s="190"/>
      <c r="I15" s="366"/>
      <c r="J15" s="367"/>
      <c r="K15" s="367"/>
      <c r="L15" s="367"/>
      <c r="M15" s="367"/>
      <c r="N15" s="367"/>
      <c r="O15" s="368"/>
      <c r="P15" s="190"/>
      <c r="Q15" s="190"/>
      <c r="R15" s="190"/>
      <c r="S15" s="190"/>
      <c r="T15" s="190"/>
    </row>
    <row r="16" spans="1:20" ht="15">
      <c r="A16" s="190"/>
      <c r="B16" s="190"/>
      <c r="C16" s="190"/>
      <c r="D16" s="190"/>
      <c r="E16" s="190"/>
      <c r="F16" s="190"/>
      <c r="G16" s="190"/>
      <c r="H16" s="190"/>
      <c r="I16" s="190"/>
      <c r="J16" s="190"/>
      <c r="K16" s="190"/>
      <c r="L16" s="190"/>
      <c r="M16" s="190"/>
      <c r="N16" s="190"/>
      <c r="O16" s="190"/>
      <c r="P16" s="190"/>
      <c r="Q16" s="200" t="s">
        <v>16</v>
      </c>
      <c r="R16" s="200" t="s">
        <v>337</v>
      </c>
      <c r="S16" s="190"/>
      <c r="T16" s="190"/>
    </row>
    <row r="17" spans="1:20" ht="15">
      <c r="A17" s="190"/>
      <c r="B17" s="190"/>
      <c r="C17" s="190"/>
      <c r="D17" s="190"/>
      <c r="E17" s="190"/>
      <c r="F17" s="190"/>
      <c r="G17" s="201" t="s">
        <v>20</v>
      </c>
      <c r="H17" s="202">
        <f>'N2'!I30</f>
        <v>0</v>
      </c>
      <c r="I17" s="190"/>
      <c r="J17" s="190"/>
      <c r="K17" s="190"/>
      <c r="L17" s="190"/>
      <c r="M17" s="190"/>
      <c r="N17" s="190"/>
      <c r="O17" s="190"/>
      <c r="P17" s="190"/>
      <c r="Q17" s="201" t="s">
        <v>6</v>
      </c>
      <c r="R17" s="202">
        <f>'N2'!I29</f>
        <v>0</v>
      </c>
      <c r="S17" s="190"/>
      <c r="T17" s="190"/>
    </row>
    <row r="18" spans="1:20" ht="15.75" thickBot="1">
      <c r="A18" s="190"/>
      <c r="B18" s="190"/>
      <c r="C18" s="190"/>
      <c r="D18" s="190"/>
      <c r="E18" s="190"/>
      <c r="F18" s="190"/>
      <c r="G18" s="190"/>
      <c r="H18" s="190"/>
      <c r="I18" s="190"/>
      <c r="J18" s="190"/>
      <c r="K18" s="190"/>
      <c r="L18" s="190"/>
      <c r="M18" s="190"/>
      <c r="N18" s="190"/>
      <c r="O18" s="190"/>
      <c r="P18" s="190"/>
      <c r="Q18" s="190"/>
      <c r="R18" s="190"/>
      <c r="S18" s="190"/>
      <c r="T18" s="190"/>
    </row>
    <row r="19" spans="1:20" ht="15">
      <c r="A19" s="190"/>
      <c r="B19" s="190"/>
      <c r="C19" s="190"/>
      <c r="D19" s="190"/>
      <c r="E19" s="190"/>
      <c r="F19" s="190"/>
      <c r="G19" s="201" t="s">
        <v>21</v>
      </c>
      <c r="H19" s="202">
        <f>'N2'!I31</f>
        <v>0</v>
      </c>
      <c r="I19" s="190"/>
      <c r="J19" s="190"/>
      <c r="K19" s="190"/>
      <c r="L19" s="190"/>
      <c r="M19" s="190"/>
      <c r="N19" s="370" t="s">
        <v>340</v>
      </c>
      <c r="O19" s="371"/>
      <c r="P19" s="371"/>
      <c r="Q19" s="371"/>
      <c r="R19" s="371"/>
      <c r="S19" s="371"/>
      <c r="T19" s="372"/>
    </row>
    <row r="20" spans="1:20" ht="15">
      <c r="A20" s="190"/>
      <c r="B20" s="190"/>
      <c r="C20" s="190"/>
      <c r="D20" s="190"/>
      <c r="E20" s="190"/>
      <c r="F20" s="190"/>
      <c r="G20" s="190"/>
      <c r="H20" s="190"/>
      <c r="I20" s="190"/>
      <c r="J20" s="190"/>
      <c r="K20" s="190"/>
      <c r="L20" s="190"/>
      <c r="M20" s="190"/>
      <c r="N20" s="373"/>
      <c r="O20" s="374"/>
      <c r="P20" s="374"/>
      <c r="Q20" s="374"/>
      <c r="R20" s="374"/>
      <c r="S20" s="374"/>
      <c r="T20" s="375"/>
    </row>
    <row r="21" spans="1:20" ht="15">
      <c r="A21" s="201" t="s">
        <v>15</v>
      </c>
      <c r="B21" s="202">
        <f>'N2'!I36</f>
        <v>0</v>
      </c>
      <c r="C21" s="190"/>
      <c r="D21" s="201" t="s">
        <v>11</v>
      </c>
      <c r="E21" s="202">
        <f>'N2'!I35</f>
        <v>0</v>
      </c>
      <c r="F21" s="190"/>
      <c r="G21" s="201" t="s">
        <v>22</v>
      </c>
      <c r="H21" s="202">
        <f>'N2'!I32</f>
        <v>0</v>
      </c>
      <c r="I21" s="190"/>
      <c r="J21" s="190"/>
      <c r="K21" s="190"/>
      <c r="L21" s="190"/>
      <c r="M21" s="190"/>
      <c r="N21" s="376" t="s">
        <v>18</v>
      </c>
      <c r="O21" s="377"/>
      <c r="P21" s="396">
        <v>8</v>
      </c>
      <c r="Q21" s="380" t="s">
        <v>17</v>
      </c>
      <c r="R21" s="381"/>
      <c r="S21" s="377"/>
      <c r="T21" s="332">
        <f>'N2'!K2</f>
        <v>0</v>
      </c>
    </row>
    <row r="22" spans="1:20" ht="15">
      <c r="A22" s="190"/>
      <c r="B22" s="190"/>
      <c r="C22" s="190"/>
      <c r="D22" s="190"/>
      <c r="E22" s="190"/>
      <c r="F22" s="190"/>
      <c r="G22" s="190"/>
      <c r="H22" s="190"/>
      <c r="I22" s="190"/>
      <c r="J22" s="190"/>
      <c r="K22" s="190"/>
      <c r="L22" s="190"/>
      <c r="M22" s="190"/>
      <c r="N22" s="378"/>
      <c r="O22" s="379"/>
      <c r="P22" s="397"/>
      <c r="Q22" s="382"/>
      <c r="R22" s="383"/>
      <c r="S22" s="379"/>
      <c r="T22" s="333"/>
    </row>
    <row r="23" spans="1:20" ht="15" customHeight="1">
      <c r="A23" s="190"/>
      <c r="B23" s="190"/>
      <c r="C23" s="190"/>
      <c r="D23" s="190"/>
      <c r="E23" s="190"/>
      <c r="F23" s="190"/>
      <c r="G23" s="201" t="s">
        <v>23</v>
      </c>
      <c r="H23" s="202">
        <f>'N2'!I33</f>
        <v>0</v>
      </c>
      <c r="I23" s="190"/>
      <c r="J23" s="190"/>
      <c r="K23" s="190"/>
      <c r="L23" s="190"/>
      <c r="M23" s="190"/>
      <c r="N23" s="384" t="s">
        <v>19</v>
      </c>
      <c r="O23" s="385"/>
      <c r="P23" s="386"/>
      <c r="Q23" s="390" t="str">
        <f>CONCATENATE(SUM('N2'!B:B),"/",'N2'!H2," affirmations répondues")</f>
        <v>0/40 affirmations répondues</v>
      </c>
      <c r="R23" s="391"/>
      <c r="S23" s="391"/>
      <c r="T23" s="392"/>
    </row>
    <row r="24" spans="1:20" ht="15" customHeight="1" thickBot="1">
      <c r="A24" s="190"/>
      <c r="B24" s="190"/>
      <c r="C24" s="190"/>
      <c r="D24" s="190"/>
      <c r="E24" s="190"/>
      <c r="F24" s="190"/>
      <c r="G24" s="190"/>
      <c r="H24" s="190"/>
      <c r="I24" s="190"/>
      <c r="J24" s="190"/>
      <c r="K24" s="190"/>
      <c r="L24" s="190"/>
      <c r="M24" s="190"/>
      <c r="N24" s="387"/>
      <c r="O24" s="388"/>
      <c r="P24" s="389"/>
      <c r="Q24" s="393"/>
      <c r="R24" s="394"/>
      <c r="S24" s="394"/>
      <c r="T24" s="395"/>
    </row>
    <row r="25" spans="1:20" ht="15.75" customHeight="1" thickBot="1">
      <c r="A25" s="190"/>
      <c r="B25" s="190"/>
      <c r="C25" s="190"/>
      <c r="D25" s="190"/>
      <c r="E25" s="190"/>
      <c r="F25" s="190"/>
      <c r="G25" s="201" t="s">
        <v>24</v>
      </c>
      <c r="H25" s="202">
        <f>'N2'!I34</f>
        <v>0</v>
      </c>
      <c r="I25" s="190"/>
      <c r="J25" s="190"/>
      <c r="K25" s="190"/>
      <c r="L25" s="190"/>
      <c r="M25" s="190"/>
      <c r="N25" s="190"/>
      <c r="O25" s="190"/>
      <c r="P25" s="190"/>
      <c r="Q25" s="190"/>
      <c r="R25" s="190"/>
      <c r="S25" s="190"/>
      <c r="T25" s="190"/>
    </row>
    <row r="26" spans="1:20" ht="15">
      <c r="A26" s="203" t="s">
        <v>16</v>
      </c>
      <c r="B26" s="204" t="s">
        <v>337</v>
      </c>
      <c r="C26" s="190"/>
      <c r="D26" s="190"/>
      <c r="E26" s="190"/>
      <c r="F26" s="190"/>
      <c r="G26" s="190"/>
      <c r="H26" s="190"/>
      <c r="I26" s="190"/>
      <c r="J26" s="190"/>
      <c r="K26" s="190"/>
      <c r="L26" s="190"/>
      <c r="M26" s="190"/>
      <c r="N26" s="190"/>
      <c r="O26" s="190"/>
      <c r="P26" s="190"/>
      <c r="Q26" s="190"/>
      <c r="R26" s="190"/>
      <c r="S26" s="190"/>
      <c r="T26" s="190"/>
    </row>
    <row r="27" spans="1:20" ht="15.75" thickBot="1">
      <c r="A27" s="205" t="s">
        <v>7</v>
      </c>
      <c r="B27" s="206">
        <f>'N3'!I29</f>
        <v>0</v>
      </c>
      <c r="C27" s="190"/>
      <c r="D27" s="190"/>
      <c r="E27" s="190"/>
      <c r="F27" s="190"/>
      <c r="G27" s="190"/>
      <c r="H27" s="190"/>
      <c r="I27" s="190"/>
      <c r="J27" s="190"/>
      <c r="K27" s="190"/>
      <c r="L27" s="190"/>
      <c r="M27" s="190"/>
      <c r="N27" s="190"/>
      <c r="O27" s="190"/>
      <c r="P27" s="207" t="s">
        <v>25</v>
      </c>
      <c r="Q27" s="208">
        <f>'N3'!I34</f>
        <v>0</v>
      </c>
      <c r="R27" s="190"/>
      <c r="S27" s="190"/>
      <c r="T27" s="190"/>
    </row>
    <row r="28" spans="1:20" ht="15">
      <c r="A28" s="190"/>
      <c r="B28" s="190"/>
      <c r="C28" s="190"/>
      <c r="D28" s="190"/>
      <c r="E28" s="190"/>
      <c r="F28" s="190"/>
      <c r="G28" s="190"/>
      <c r="H28" s="190"/>
      <c r="I28" s="190"/>
      <c r="J28" s="190"/>
      <c r="K28" s="190"/>
      <c r="L28" s="190"/>
      <c r="M28" s="190"/>
      <c r="N28" s="190"/>
      <c r="O28" s="190"/>
      <c r="P28" s="190"/>
      <c r="Q28" s="190"/>
      <c r="R28" s="190"/>
      <c r="S28" s="190"/>
      <c r="T28" s="190"/>
    </row>
    <row r="29" spans="1:20" ht="15">
      <c r="A29" s="190"/>
      <c r="B29" s="190"/>
      <c r="C29" s="190"/>
      <c r="D29" s="207" t="s">
        <v>9</v>
      </c>
      <c r="E29" s="208">
        <f>'N3'!I30</f>
        <v>0</v>
      </c>
      <c r="F29" s="190"/>
      <c r="G29" s="190"/>
      <c r="H29" s="190"/>
      <c r="I29" s="190"/>
      <c r="J29" s="207" t="s">
        <v>13</v>
      </c>
      <c r="K29" s="208">
        <f>'N3'!I32</f>
        <v>0</v>
      </c>
      <c r="L29" s="190"/>
      <c r="M29" s="190"/>
      <c r="N29" s="190"/>
      <c r="O29" s="190"/>
      <c r="P29" s="190"/>
      <c r="Q29" s="190"/>
      <c r="R29" s="190"/>
      <c r="S29" s="207" t="s">
        <v>27</v>
      </c>
      <c r="T29" s="208">
        <f>'N3'!I36</f>
        <v>0</v>
      </c>
    </row>
    <row r="30" spans="1:20" ht="15">
      <c r="A30" s="190"/>
      <c r="B30" s="190"/>
      <c r="C30" s="190"/>
      <c r="D30" s="190"/>
      <c r="E30" s="190"/>
      <c r="F30" s="190"/>
      <c r="G30" s="207" t="s">
        <v>14</v>
      </c>
      <c r="H30" s="208">
        <f>'N3'!I31</f>
        <v>0</v>
      </c>
      <c r="I30" s="190"/>
      <c r="J30" s="190"/>
      <c r="K30" s="190"/>
      <c r="L30" s="190"/>
      <c r="M30" s="207" t="s">
        <v>12</v>
      </c>
      <c r="N30" s="208">
        <f>'N3'!I33</f>
        <v>0</v>
      </c>
      <c r="O30" s="190"/>
      <c r="P30" s="190"/>
      <c r="Q30" s="190"/>
      <c r="R30" s="190"/>
      <c r="S30" s="190"/>
      <c r="T30" s="190"/>
    </row>
    <row r="31" spans="1:20" ht="15.75" thickBot="1">
      <c r="A31" s="190"/>
      <c r="B31" s="190"/>
      <c r="C31" s="190"/>
      <c r="D31" s="190"/>
      <c r="E31" s="190"/>
      <c r="F31" s="190"/>
      <c r="G31" s="190"/>
      <c r="H31" s="190"/>
      <c r="I31" s="190"/>
      <c r="J31" s="190"/>
      <c r="K31" s="190"/>
      <c r="L31" s="190"/>
      <c r="M31" s="190"/>
      <c r="N31" s="190"/>
      <c r="O31" s="190"/>
      <c r="P31" s="207" t="s">
        <v>26</v>
      </c>
      <c r="Q31" s="208">
        <f>'N3'!I35</f>
        <v>0</v>
      </c>
      <c r="R31" s="190"/>
      <c r="S31" s="190"/>
      <c r="T31" s="190"/>
    </row>
    <row r="32" spans="1:20" ht="15">
      <c r="A32" s="340" t="s">
        <v>341</v>
      </c>
      <c r="B32" s="341"/>
      <c r="C32" s="341"/>
      <c r="D32" s="341"/>
      <c r="E32" s="341"/>
      <c r="F32" s="341"/>
      <c r="G32" s="342"/>
      <c r="H32" s="190"/>
      <c r="I32" s="190"/>
      <c r="J32" s="190"/>
      <c r="K32" s="190"/>
      <c r="L32" s="190"/>
      <c r="M32" s="190"/>
      <c r="N32" s="190"/>
      <c r="O32" s="190"/>
      <c r="P32" s="190"/>
      <c r="Q32" s="190"/>
      <c r="R32" s="190"/>
      <c r="S32" s="190"/>
      <c r="T32" s="190"/>
    </row>
    <row r="33" spans="1:20" ht="15">
      <c r="A33" s="343"/>
      <c r="B33" s="344"/>
      <c r="C33" s="344"/>
      <c r="D33" s="344"/>
      <c r="E33" s="344"/>
      <c r="F33" s="344"/>
      <c r="G33" s="345"/>
      <c r="H33" s="190"/>
      <c r="I33" s="190"/>
      <c r="J33" s="190"/>
      <c r="K33" s="190"/>
      <c r="L33" s="190"/>
      <c r="M33" s="190"/>
      <c r="N33" s="190"/>
      <c r="O33" s="190"/>
      <c r="P33" s="190"/>
      <c r="Q33" s="190"/>
      <c r="R33" s="190"/>
      <c r="S33" s="190"/>
      <c r="T33" s="190"/>
    </row>
    <row r="34" spans="1:20" ht="15">
      <c r="A34" s="346" t="s">
        <v>18</v>
      </c>
      <c r="B34" s="347"/>
      <c r="C34" s="348">
        <v>8</v>
      </c>
      <c r="D34" s="347" t="s">
        <v>17</v>
      </c>
      <c r="E34" s="347"/>
      <c r="F34" s="347"/>
      <c r="G34" s="349">
        <f>'N3'!K2</f>
        <v>0</v>
      </c>
      <c r="H34" s="190"/>
      <c r="I34" s="190"/>
      <c r="J34" s="190"/>
      <c r="K34" s="190"/>
      <c r="L34" s="190"/>
      <c r="M34" s="353" t="s">
        <v>214</v>
      </c>
      <c r="N34" s="353"/>
      <c r="O34" s="354" t="s">
        <v>215</v>
      </c>
      <c r="P34" s="354"/>
      <c r="Q34" s="355" t="s">
        <v>216</v>
      </c>
      <c r="R34" s="355"/>
      <c r="S34" s="356" t="s">
        <v>289</v>
      </c>
      <c r="T34" s="356"/>
    </row>
    <row r="35" spans="1:20" ht="15">
      <c r="A35" s="346"/>
      <c r="B35" s="347"/>
      <c r="C35" s="348"/>
      <c r="D35" s="347"/>
      <c r="E35" s="347"/>
      <c r="F35" s="347"/>
      <c r="G35" s="349"/>
      <c r="H35" s="190"/>
      <c r="I35" s="190"/>
      <c r="J35" s="190"/>
      <c r="K35" s="190"/>
      <c r="L35" s="190"/>
      <c r="M35" s="353"/>
      <c r="N35" s="353"/>
      <c r="O35" s="354"/>
      <c r="P35" s="354"/>
      <c r="Q35" s="355"/>
      <c r="R35" s="355"/>
      <c r="S35" s="356"/>
      <c r="T35" s="356"/>
    </row>
    <row r="36" spans="1:20" ht="15" customHeight="1">
      <c r="A36" s="322" t="s">
        <v>19</v>
      </c>
      <c r="B36" s="323"/>
      <c r="C36" s="323"/>
      <c r="D36" s="326" t="str">
        <f>CONCATENATE(SUM('N3'!B:B),"/",'N3'!H2," affirmations répondues")</f>
        <v>0/40 affirmations répondues</v>
      </c>
      <c r="E36" s="327"/>
      <c r="F36" s="327"/>
      <c r="G36" s="328"/>
      <c r="H36" s="190"/>
      <c r="I36" s="190"/>
      <c r="J36" s="190"/>
      <c r="K36" s="190"/>
      <c r="L36" s="190"/>
      <c r="M36" s="352">
        <f>G12</f>
        <v>0</v>
      </c>
      <c r="N36" s="352"/>
      <c r="O36" s="352">
        <f>T21</f>
        <v>0</v>
      </c>
      <c r="P36" s="352"/>
      <c r="Q36" s="352">
        <f>G34</f>
        <v>0</v>
      </c>
      <c r="R36" s="352"/>
      <c r="S36" s="352">
        <f>SUM(M36:R37)/3</f>
        <v>0</v>
      </c>
      <c r="T36" s="352"/>
    </row>
    <row r="37" spans="1:20" ht="15.75" thickBot="1">
      <c r="A37" s="324"/>
      <c r="B37" s="325"/>
      <c r="C37" s="325"/>
      <c r="D37" s="329"/>
      <c r="E37" s="330"/>
      <c r="F37" s="330"/>
      <c r="G37" s="331"/>
      <c r="H37" s="190"/>
      <c r="I37" s="190"/>
      <c r="J37" s="190"/>
      <c r="K37" s="190"/>
      <c r="L37" s="190"/>
      <c r="M37" s="352"/>
      <c r="N37" s="352"/>
      <c r="O37" s="352"/>
      <c r="P37" s="352"/>
      <c r="Q37" s="352"/>
      <c r="R37" s="352"/>
      <c r="S37" s="352"/>
      <c r="T37" s="352"/>
    </row>
    <row r="38" spans="1:20" ht="15">
      <c r="A38" s="190"/>
      <c r="B38" s="190"/>
      <c r="C38" s="190"/>
      <c r="D38" s="190"/>
      <c r="E38" s="190"/>
      <c r="F38" s="190"/>
      <c r="G38" s="190"/>
      <c r="H38" s="190"/>
      <c r="I38" s="190"/>
      <c r="J38" s="190"/>
      <c r="K38" s="190"/>
      <c r="L38" s="190"/>
      <c r="M38" s="190"/>
      <c r="N38" s="190"/>
      <c r="O38" s="209"/>
      <c r="P38" s="210"/>
      <c r="Q38" s="351" t="s">
        <v>28</v>
      </c>
      <c r="R38" s="351"/>
      <c r="S38" s="351" t="s">
        <v>32</v>
      </c>
      <c r="T38" s="351"/>
    </row>
    <row r="39" spans="1:20" ht="15" customHeight="1">
      <c r="A39" s="190"/>
      <c r="B39" s="190"/>
      <c r="C39" s="190"/>
      <c r="D39" s="190"/>
      <c r="E39" s="190"/>
      <c r="F39" s="190"/>
      <c r="G39" s="190"/>
      <c r="H39" s="190"/>
      <c r="I39" s="190"/>
      <c r="J39" s="190"/>
      <c r="K39" s="190"/>
      <c r="L39" s="190"/>
      <c r="M39" s="190"/>
      <c r="N39" s="190"/>
      <c r="O39" s="210"/>
      <c r="P39" s="210"/>
      <c r="Q39" s="351" t="s">
        <v>30</v>
      </c>
      <c r="R39" s="351"/>
      <c r="S39" s="351" t="s">
        <v>31</v>
      </c>
      <c r="T39" s="351"/>
    </row>
    <row r="40" spans="1:20" ht="15" customHeight="1">
      <c r="A40" s="190"/>
      <c r="B40" s="190"/>
      <c r="C40" s="190"/>
      <c r="D40" s="190"/>
      <c r="E40" s="190"/>
      <c r="F40" s="190"/>
      <c r="G40" s="190"/>
      <c r="H40" s="190"/>
      <c r="I40" s="190"/>
      <c r="J40" s="190"/>
      <c r="K40" s="190"/>
      <c r="L40" s="190"/>
      <c r="M40" s="190"/>
      <c r="N40" s="190"/>
      <c r="O40" s="210"/>
      <c r="P40" s="210"/>
      <c r="Q40" s="211"/>
      <c r="R40" s="350" t="s">
        <v>29</v>
      </c>
      <c r="S40" s="350"/>
      <c r="T40" s="211"/>
    </row>
    <row r="43" ht="15">
      <c r="C43" s="212"/>
    </row>
  </sheetData>
  <sheetProtection algorithmName="SHA-512" hashValue="419tRPXZ8/VuYvo64ZxA7vxMxZr6Wj8g4w9kEI/gBzwypEksaMtiqRPnojZPIbIvvFedu2pduTxP/MMgyv5gGg==" saltValue="WoYFB7lv4T1f/QWdYJNHkw==" spinCount="100000" sheet="1" objects="1" scenarios="1" selectLockedCells="1"/>
  <mergeCells count="37">
    <mergeCell ref="I9:O9"/>
    <mergeCell ref="I10:O15"/>
    <mergeCell ref="B1:S2"/>
    <mergeCell ref="Q38:R38"/>
    <mergeCell ref="Q39:R39"/>
    <mergeCell ref="N19:T20"/>
    <mergeCell ref="N21:O22"/>
    <mergeCell ref="Q21:S22"/>
    <mergeCell ref="N23:P24"/>
    <mergeCell ref="Q23:T24"/>
    <mergeCell ref="P21:P22"/>
    <mergeCell ref="T21:T22"/>
    <mergeCell ref="A10:G11"/>
    <mergeCell ref="D14:G15"/>
    <mergeCell ref="A14:C15"/>
    <mergeCell ref="A12:B13"/>
    <mergeCell ref="R40:S40"/>
    <mergeCell ref="S38:T38"/>
    <mergeCell ref="S39:T39"/>
    <mergeCell ref="S36:T37"/>
    <mergeCell ref="M34:N35"/>
    <mergeCell ref="O34:P35"/>
    <mergeCell ref="Q34:R35"/>
    <mergeCell ref="S34:T35"/>
    <mergeCell ref="Q36:R37"/>
    <mergeCell ref="M36:N37"/>
    <mergeCell ref="O36:P37"/>
    <mergeCell ref="C12:C13"/>
    <mergeCell ref="A36:C37"/>
    <mergeCell ref="D36:G37"/>
    <mergeCell ref="G12:G13"/>
    <mergeCell ref="D12:F13"/>
    <mergeCell ref="A32:G33"/>
    <mergeCell ref="A34:B35"/>
    <mergeCell ref="C34:C35"/>
    <mergeCell ref="D34:F35"/>
    <mergeCell ref="G34:G35"/>
  </mergeCells>
  <conditionalFormatting sqref="H7 K4 N5 Q7 T5 R13 E7 B5">
    <cfRule type="containsText" priority="38" dxfId="2" operator="containsText" text="OK">
      <formula>NOT(ISERROR(SEARCH("OK",B4)))</formula>
    </cfRule>
  </conditionalFormatting>
  <conditionalFormatting sqref="H7 K4 N5 Q7 T5 R13 E7">
    <cfRule type="containsText" priority="37" dxfId="0" operator="containsText" text="NON">
      <formula>NOT(ISERROR(SEARCH("NON",E4)))</formula>
    </cfRule>
  </conditionalFormatting>
  <conditionalFormatting sqref="H17">
    <cfRule type="containsText" priority="35" dxfId="2" operator="containsText" text="OK">
      <formula>NOT(ISERROR(SEARCH("OK",H17)))</formula>
    </cfRule>
  </conditionalFormatting>
  <conditionalFormatting sqref="H17">
    <cfRule type="containsText" priority="34" dxfId="0" operator="containsText" text="NON">
      <formula>NOT(ISERROR(SEARCH("NON",H17)))</formula>
    </cfRule>
  </conditionalFormatting>
  <conditionalFormatting sqref="H19">
    <cfRule type="containsText" priority="33" dxfId="2" operator="containsText" text="OK">
      <formula>NOT(ISERROR(SEARCH("OK",H19)))</formula>
    </cfRule>
  </conditionalFormatting>
  <conditionalFormatting sqref="H19">
    <cfRule type="containsText" priority="32" dxfId="0" operator="containsText" text="NON">
      <formula>NOT(ISERROR(SEARCH("NON",H19)))</formula>
    </cfRule>
  </conditionalFormatting>
  <conditionalFormatting sqref="H21">
    <cfRule type="containsText" priority="31" dxfId="2" operator="containsText" text="OK">
      <formula>NOT(ISERROR(SEARCH("OK",H21)))</formula>
    </cfRule>
  </conditionalFormatting>
  <conditionalFormatting sqref="H21">
    <cfRule type="containsText" priority="30" dxfId="0" operator="containsText" text="NON">
      <formula>NOT(ISERROR(SEARCH("NON",H21)))</formula>
    </cfRule>
  </conditionalFormatting>
  <conditionalFormatting sqref="H23">
    <cfRule type="containsText" priority="29" dxfId="2" operator="containsText" text="OK">
      <formula>NOT(ISERROR(SEARCH("OK",H23)))</formula>
    </cfRule>
  </conditionalFormatting>
  <conditionalFormatting sqref="H23">
    <cfRule type="containsText" priority="28" dxfId="0" operator="containsText" text="NON">
      <formula>NOT(ISERROR(SEARCH("NON",H23)))</formula>
    </cfRule>
  </conditionalFormatting>
  <conditionalFormatting sqref="H25">
    <cfRule type="containsText" priority="27" dxfId="2" operator="containsText" text="OK">
      <formula>NOT(ISERROR(SEARCH("OK",H25)))</formula>
    </cfRule>
  </conditionalFormatting>
  <conditionalFormatting sqref="H25">
    <cfRule type="containsText" priority="26" dxfId="0" operator="containsText" text="NON">
      <formula>NOT(ISERROR(SEARCH("NON",H25)))</formula>
    </cfRule>
  </conditionalFormatting>
  <conditionalFormatting sqref="E21">
    <cfRule type="containsText" priority="25" dxfId="2" operator="containsText" text="OK">
      <formula>NOT(ISERROR(SEARCH("OK",E21)))</formula>
    </cfRule>
  </conditionalFormatting>
  <conditionalFormatting sqref="E21">
    <cfRule type="containsText" priority="24" dxfId="0" operator="containsText" text="NON">
      <formula>NOT(ISERROR(SEARCH("NON",E21)))</formula>
    </cfRule>
  </conditionalFormatting>
  <conditionalFormatting sqref="B21">
    <cfRule type="containsText" priority="23" dxfId="2" operator="containsText" text="OK">
      <formula>NOT(ISERROR(SEARCH("OK",B21)))</formula>
    </cfRule>
  </conditionalFormatting>
  <conditionalFormatting sqref="B21">
    <cfRule type="containsText" priority="22" dxfId="0" operator="containsText" text="NON">
      <formula>NOT(ISERROR(SEARCH("NON",B21)))</formula>
    </cfRule>
  </conditionalFormatting>
  <conditionalFormatting sqref="R17">
    <cfRule type="containsText" priority="20" dxfId="0" operator="containsText" text="NON">
      <formula>NOT(ISERROR(SEARCH("NON",R17)))</formula>
    </cfRule>
  </conditionalFormatting>
  <conditionalFormatting sqref="R17">
    <cfRule type="containsText" priority="21" dxfId="2" operator="containsText" text="OK">
      <formula>NOT(ISERROR(SEARCH("OK",R17)))</formula>
    </cfRule>
  </conditionalFormatting>
  <conditionalFormatting sqref="T29">
    <cfRule type="containsText" priority="3" dxfId="2" operator="containsText" text="OK">
      <formula>NOT(ISERROR(SEARCH("OK",T29)))</formula>
    </cfRule>
  </conditionalFormatting>
  <conditionalFormatting sqref="T29">
    <cfRule type="containsText" priority="2" dxfId="0" operator="containsText" text="NON">
      <formula>NOT(ISERROR(SEARCH("NON",T29)))</formula>
    </cfRule>
  </conditionalFormatting>
  <conditionalFormatting sqref="B27">
    <cfRule type="containsText" priority="17" dxfId="2" operator="containsText" text="OK">
      <formula>NOT(ISERROR(SEARCH("OK",B27)))</formula>
    </cfRule>
  </conditionalFormatting>
  <conditionalFormatting sqref="B27">
    <cfRule type="containsText" priority="16" dxfId="0" operator="containsText" text="NON">
      <formula>NOT(ISERROR(SEARCH("NON",B27)))</formula>
    </cfRule>
  </conditionalFormatting>
  <conditionalFormatting sqref="E29">
    <cfRule type="containsText" priority="15" dxfId="2" operator="containsText" text="OK">
      <formula>NOT(ISERROR(SEARCH("OK",E29)))</formula>
    </cfRule>
  </conditionalFormatting>
  <conditionalFormatting sqref="E29">
    <cfRule type="containsText" priority="14" dxfId="0" operator="containsText" text="NON">
      <formula>NOT(ISERROR(SEARCH("NON",E29)))</formula>
    </cfRule>
  </conditionalFormatting>
  <conditionalFormatting sqref="H30">
    <cfRule type="containsText" priority="13" dxfId="2" operator="containsText" text="OK">
      <formula>NOT(ISERROR(SEARCH("OK",H30)))</formula>
    </cfRule>
  </conditionalFormatting>
  <conditionalFormatting sqref="H30">
    <cfRule type="containsText" priority="12" dxfId="0" operator="containsText" text="NON">
      <formula>NOT(ISERROR(SEARCH("NON",H30)))</formula>
    </cfRule>
  </conditionalFormatting>
  <conditionalFormatting sqref="K29">
    <cfRule type="containsText" priority="11" dxfId="2" operator="containsText" text="OK">
      <formula>NOT(ISERROR(SEARCH("OK",K29)))</formula>
    </cfRule>
  </conditionalFormatting>
  <conditionalFormatting sqref="K29">
    <cfRule type="containsText" priority="10" dxfId="0" operator="containsText" text="NON">
      <formula>NOT(ISERROR(SEARCH("NON",K29)))</formula>
    </cfRule>
  </conditionalFormatting>
  <conditionalFormatting sqref="N30">
    <cfRule type="containsText" priority="9" dxfId="2" operator="containsText" text="OK">
      <formula>NOT(ISERROR(SEARCH("OK",N30)))</formula>
    </cfRule>
  </conditionalFormatting>
  <conditionalFormatting sqref="N30">
    <cfRule type="containsText" priority="8" dxfId="0" operator="containsText" text="NON">
      <formula>NOT(ISERROR(SEARCH("NON",N30)))</formula>
    </cfRule>
  </conditionalFormatting>
  <conditionalFormatting sqref="Q27">
    <cfRule type="containsText" priority="7" dxfId="2" operator="containsText" text="OK">
      <formula>NOT(ISERROR(SEARCH("OK",Q27)))</formula>
    </cfRule>
  </conditionalFormatting>
  <conditionalFormatting sqref="Q27">
    <cfRule type="containsText" priority="6" dxfId="0" operator="containsText" text="NON">
      <formula>NOT(ISERROR(SEARCH("NON",Q27)))</formula>
    </cfRule>
  </conditionalFormatting>
  <conditionalFormatting sqref="Q31">
    <cfRule type="containsText" priority="5" dxfId="2" operator="containsText" text="OK">
      <formula>NOT(ISERROR(SEARCH("OK",Q31)))</formula>
    </cfRule>
  </conditionalFormatting>
  <conditionalFormatting sqref="Q31">
    <cfRule type="containsText" priority="4" dxfId="0" operator="containsText" text="NON">
      <formula>NOT(ISERROR(SEARCH("NON",Q31)))</formula>
    </cfRule>
  </conditionalFormatting>
  <conditionalFormatting sqref="B5">
    <cfRule type="containsText" priority="1" dxfId="0" operator="containsText" text="NON">
      <formula>NOT(ISERROR(SEARCH("NON",B5)))</formula>
    </cfRule>
  </conditionalFormatting>
  <dataValidations count="2">
    <dataValidation showInputMessage="1" showErrorMessage="1" sqref="R13 T29 H7 K4 N5 Q7 T5 H17 H19 H21 H23 H25 E21 B21 R17 B27 E29 H30 K29 N30 Q27 Q31 E7 B5"/>
    <dataValidation allowBlank="1" promptTitle="NIVEAU 1 - ETAPE 3" prompt="Etes vous concerné par l'étape 3 du niveau 1 ?_x000a__x000a_Si oui : selectionnez 8_x000a_Si non : selectionnez 7" sqref="C12:C13"/>
  </dataValidations>
  <hyperlinks>
    <hyperlink ref="Q38:R38" r:id="rId1" display="SOARES Denis"/>
    <hyperlink ref="S38:T38" r:id="rId2" display="PIERRET Marion"/>
    <hyperlink ref="S39:T39" r:id="rId3" display="LIU Chunmei"/>
    <hyperlink ref="Q39:R39" r:id="rId4" display="DA LAGE Mathieu"/>
    <hyperlink ref="R40:S40" r:id="rId5" display="WU Jian"/>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73" r:id="rId7"/>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6"/>
  <sheetViews>
    <sheetView showGridLines="0" zoomScale="90" zoomScaleNormal="90" workbookViewId="0" topLeftCell="A1">
      <pane ySplit="2" topLeftCell="A3" activePane="bottomLeft" state="frozen"/>
      <selection pane="bottomLeft" activeCell="C18" sqref="C18"/>
    </sheetView>
  </sheetViews>
  <sheetFormatPr defaultColWidth="11.421875" defaultRowHeight="15"/>
  <cols>
    <col min="2" max="2" width="26.140625" style="0" customWidth="1"/>
    <col min="3" max="3" width="109.140625" style="0" customWidth="1"/>
  </cols>
  <sheetData>
    <row r="1" spans="1:3" ht="15">
      <c r="A1" s="162"/>
      <c r="B1" s="410" t="s">
        <v>319</v>
      </c>
      <c r="C1" s="411"/>
    </row>
    <row r="2" spans="1:3" ht="15.75" thickBot="1">
      <c r="A2" s="162"/>
      <c r="B2" s="412"/>
      <c r="C2" s="413"/>
    </row>
    <row r="3" spans="1:3" ht="15">
      <c r="A3" s="162"/>
      <c r="B3" s="162"/>
      <c r="C3" s="162"/>
    </row>
    <row r="4" spans="1:3" ht="15">
      <c r="A4" s="162"/>
      <c r="B4" s="162"/>
      <c r="C4" s="162"/>
    </row>
    <row r="5" spans="1:3" ht="18.75">
      <c r="A5" s="162"/>
      <c r="B5" s="243" t="s">
        <v>280</v>
      </c>
      <c r="C5" s="244" t="s">
        <v>281</v>
      </c>
    </row>
    <row r="6" spans="1:3" ht="15">
      <c r="A6" s="162"/>
      <c r="B6" s="245" t="s">
        <v>355</v>
      </c>
      <c r="C6" s="246" t="s">
        <v>358</v>
      </c>
    </row>
    <row r="7" spans="1:3" ht="15">
      <c r="A7" s="162"/>
      <c r="B7" s="247" t="s">
        <v>282</v>
      </c>
      <c r="C7" s="248" t="s">
        <v>375</v>
      </c>
    </row>
    <row r="8" spans="1:3" ht="15">
      <c r="A8" s="162"/>
      <c r="B8" s="247" t="s">
        <v>376</v>
      </c>
      <c r="C8" s="248" t="s">
        <v>285</v>
      </c>
    </row>
    <row r="9" spans="1:3" ht="15">
      <c r="A9" s="162"/>
      <c r="B9" s="247" t="s">
        <v>283</v>
      </c>
      <c r="C9" s="248" t="s">
        <v>284</v>
      </c>
    </row>
    <row r="10" spans="1:4" ht="15">
      <c r="A10" s="162"/>
      <c r="B10" s="247" t="s">
        <v>314</v>
      </c>
      <c r="C10" s="248" t="s">
        <v>320</v>
      </c>
      <c r="D10" s="163"/>
    </row>
    <row r="11" spans="1:3" ht="15">
      <c r="A11" s="162"/>
      <c r="B11" s="247" t="s">
        <v>323</v>
      </c>
      <c r="C11" s="248" t="s">
        <v>321</v>
      </c>
    </row>
    <row r="12" spans="1:3" ht="28.5">
      <c r="A12" s="162"/>
      <c r="B12" s="247" t="s">
        <v>322</v>
      </c>
      <c r="C12" s="248" t="s">
        <v>377</v>
      </c>
    </row>
    <row r="13" spans="1:3" ht="42.75">
      <c r="A13" s="162"/>
      <c r="B13" s="247" t="s">
        <v>286</v>
      </c>
      <c r="C13" s="248" t="s">
        <v>287</v>
      </c>
    </row>
    <row r="14" spans="1:3" ht="15">
      <c r="A14" s="162"/>
      <c r="B14" s="247" t="s">
        <v>315</v>
      </c>
      <c r="C14" s="248" t="s">
        <v>324</v>
      </c>
    </row>
    <row r="15" spans="1:3" ht="15">
      <c r="A15" s="162"/>
      <c r="B15" s="249" t="s">
        <v>350</v>
      </c>
      <c r="C15" s="250" t="s">
        <v>378</v>
      </c>
    </row>
    <row r="16" spans="1:3" ht="15">
      <c r="A16" s="162"/>
      <c r="B16" s="249" t="s">
        <v>349</v>
      </c>
      <c r="C16" s="248" t="s">
        <v>382</v>
      </c>
    </row>
    <row r="17" spans="1:3" ht="15">
      <c r="A17" s="162"/>
      <c r="B17" s="247" t="s">
        <v>316</v>
      </c>
      <c r="C17" s="248" t="s">
        <v>325</v>
      </c>
    </row>
    <row r="18" spans="1:3" ht="57">
      <c r="A18" s="162"/>
      <c r="B18" s="251" t="s">
        <v>317</v>
      </c>
      <c r="C18" s="252" t="s">
        <v>318</v>
      </c>
    </row>
    <row r="19" spans="1:3" ht="28.5">
      <c r="A19" s="162"/>
      <c r="B19" s="253" t="s">
        <v>351</v>
      </c>
      <c r="C19" s="252" t="s">
        <v>354</v>
      </c>
    </row>
    <row r="20" spans="1:3" ht="15">
      <c r="A20" s="162"/>
      <c r="B20" s="253" t="s">
        <v>379</v>
      </c>
      <c r="C20" s="252" t="s">
        <v>380</v>
      </c>
    </row>
    <row r="21" spans="1:3" ht="15">
      <c r="A21" s="162"/>
      <c r="B21" s="162"/>
      <c r="C21" s="162"/>
    </row>
    <row r="22" spans="1:3" ht="15">
      <c r="A22" s="162"/>
      <c r="B22" s="162"/>
      <c r="C22" s="162"/>
    </row>
    <row r="23" spans="1:3" ht="15">
      <c r="A23" s="162"/>
      <c r="B23" s="162"/>
      <c r="C23" s="162"/>
    </row>
    <row r="24" spans="1:3" ht="15">
      <c r="A24" s="162"/>
      <c r="B24" s="162"/>
      <c r="C24" s="162"/>
    </row>
    <row r="25" spans="1:3" ht="15">
      <c r="A25" s="162"/>
      <c r="B25" s="162"/>
      <c r="C25" s="162"/>
    </row>
    <row r="26" spans="1:3" ht="15">
      <c r="A26" s="162"/>
      <c r="B26" s="162"/>
      <c r="C26" s="162"/>
    </row>
  </sheetData>
  <mergeCells count="1">
    <mergeCell ref="B1:C2"/>
  </mergeCells>
  <printOptions/>
  <pageMargins left="0.7" right="0.7" top="0.75" bottom="0.75" header="0.3" footer="0.3"/>
  <pageSetup horizontalDpi="600" verticalDpi="600" orientation="portrait" paperSize="9" r:id="rId3"/>
  <drawing r:id="rId2"/>
  <tableParts>
    <tablePart r:id="rId1"/>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AZ43"/>
  <sheetViews>
    <sheetView showGridLines="0" zoomScale="61" zoomScaleNormal="61" workbookViewId="0" topLeftCell="A1">
      <pane xSplit="3" ySplit="5" topLeftCell="D6" activePane="bottomRight" state="frozen"/>
      <selection pane="topLeft" activeCell="D39" sqref="D39:E43"/>
      <selection pane="topRight" activeCell="D39" sqref="D39:E43"/>
      <selection pane="bottomLeft" activeCell="D39" sqref="D39:E43"/>
      <selection pane="bottomRight" activeCell="A1" sqref="A1:A4"/>
    </sheetView>
  </sheetViews>
  <sheetFormatPr defaultColWidth="11.421875" defaultRowHeight="15"/>
  <cols>
    <col min="1" max="1" width="15.28125" style="0" bestFit="1" customWidth="1"/>
    <col min="2" max="2" width="8.28125" style="6" bestFit="1" customWidth="1"/>
    <col min="3" max="3" width="8.7109375" style="0" bestFit="1" customWidth="1"/>
    <col min="4" max="21" width="5.7109375" style="5" customWidth="1"/>
    <col min="22" max="22" width="6.00390625" style="5" customWidth="1"/>
    <col min="23" max="52" width="5.7109375" style="5" customWidth="1"/>
  </cols>
  <sheetData>
    <row r="1" spans="1:52" ht="23.25" customHeight="1">
      <c r="A1" s="456" t="s">
        <v>224</v>
      </c>
      <c r="B1" s="454" t="s">
        <v>168</v>
      </c>
      <c r="C1" s="455"/>
      <c r="D1" s="415" t="s">
        <v>359</v>
      </c>
      <c r="E1" s="416"/>
      <c r="F1" s="416"/>
      <c r="G1" s="416"/>
      <c r="H1" s="417"/>
      <c r="I1" s="421" t="s">
        <v>360</v>
      </c>
      <c r="J1" s="422"/>
      <c r="K1" s="422"/>
      <c r="L1" s="422"/>
      <c r="M1" s="422"/>
      <c r="N1" s="422"/>
      <c r="O1" s="422"/>
      <c r="P1" s="422"/>
      <c r="Q1" s="422"/>
      <c r="R1" s="422"/>
      <c r="S1" s="423"/>
      <c r="T1" s="427" t="s">
        <v>361</v>
      </c>
      <c r="U1" s="428"/>
      <c r="V1" s="428"/>
      <c r="W1" s="428"/>
      <c r="X1" s="429"/>
      <c r="Y1" s="442" t="s">
        <v>362</v>
      </c>
      <c r="Z1" s="443"/>
      <c r="AA1" s="443"/>
      <c r="AB1" s="443"/>
      <c r="AC1" s="443"/>
      <c r="AD1" s="443"/>
      <c r="AE1" s="443"/>
      <c r="AF1" s="443"/>
      <c r="AG1" s="443"/>
      <c r="AH1" s="443"/>
      <c r="AI1" s="443"/>
      <c r="AJ1" s="443"/>
      <c r="AK1" s="443"/>
      <c r="AL1" s="443"/>
      <c r="AM1" s="443"/>
      <c r="AN1" s="443"/>
      <c r="AO1" s="443"/>
      <c r="AP1" s="443"/>
      <c r="AQ1" s="443"/>
      <c r="AR1" s="444"/>
      <c r="AS1" s="448" t="s">
        <v>363</v>
      </c>
      <c r="AT1" s="449"/>
      <c r="AU1" s="449"/>
      <c r="AV1" s="449"/>
      <c r="AW1" s="449"/>
      <c r="AX1" s="449"/>
      <c r="AY1" s="449"/>
      <c r="AZ1" s="450"/>
    </row>
    <row r="2" spans="1:52" ht="15" customHeight="1">
      <c r="A2" s="457"/>
      <c r="B2" s="463" t="s">
        <v>265</v>
      </c>
      <c r="C2" s="464"/>
      <c r="D2" s="418"/>
      <c r="E2" s="419"/>
      <c r="F2" s="419"/>
      <c r="G2" s="419"/>
      <c r="H2" s="420"/>
      <c r="I2" s="424"/>
      <c r="J2" s="425"/>
      <c r="K2" s="425"/>
      <c r="L2" s="425"/>
      <c r="M2" s="425"/>
      <c r="N2" s="425"/>
      <c r="O2" s="425"/>
      <c r="P2" s="425"/>
      <c r="Q2" s="425"/>
      <c r="R2" s="425"/>
      <c r="S2" s="426"/>
      <c r="T2" s="430"/>
      <c r="U2" s="431"/>
      <c r="V2" s="431"/>
      <c r="W2" s="431"/>
      <c r="X2" s="432"/>
      <c r="Y2" s="445"/>
      <c r="Z2" s="446"/>
      <c r="AA2" s="446"/>
      <c r="AB2" s="446"/>
      <c r="AC2" s="446"/>
      <c r="AD2" s="446"/>
      <c r="AE2" s="446"/>
      <c r="AF2" s="446"/>
      <c r="AG2" s="446"/>
      <c r="AH2" s="446"/>
      <c r="AI2" s="446"/>
      <c r="AJ2" s="446"/>
      <c r="AK2" s="446"/>
      <c r="AL2" s="446"/>
      <c r="AM2" s="446"/>
      <c r="AN2" s="446"/>
      <c r="AO2" s="446"/>
      <c r="AP2" s="446"/>
      <c r="AQ2" s="446"/>
      <c r="AR2" s="447"/>
      <c r="AS2" s="451"/>
      <c r="AT2" s="452"/>
      <c r="AU2" s="452"/>
      <c r="AV2" s="452"/>
      <c r="AW2" s="452"/>
      <c r="AX2" s="452"/>
      <c r="AY2" s="452"/>
      <c r="AZ2" s="453"/>
    </row>
    <row r="3" spans="1:52" ht="15" customHeight="1">
      <c r="A3" s="457"/>
      <c r="B3" s="465"/>
      <c r="C3" s="466"/>
      <c r="D3" s="435">
        <f>SUM(D31:H31)/(5*2)</f>
        <v>0</v>
      </c>
      <c r="E3" s="436"/>
      <c r="F3" s="436"/>
      <c r="G3" s="436"/>
      <c r="H3" s="437"/>
      <c r="I3" s="435">
        <f>SUM(I31:S31)/(16*2)</f>
        <v>0</v>
      </c>
      <c r="J3" s="436"/>
      <c r="K3" s="436"/>
      <c r="L3" s="436"/>
      <c r="M3" s="436"/>
      <c r="N3" s="436"/>
      <c r="O3" s="436"/>
      <c r="P3" s="436"/>
      <c r="Q3" s="436"/>
      <c r="R3" s="436"/>
      <c r="S3" s="437"/>
      <c r="T3" s="435">
        <f>SUM(T31:X31)/(5*2)</f>
        <v>0</v>
      </c>
      <c r="U3" s="436"/>
      <c r="V3" s="436"/>
      <c r="W3" s="436"/>
      <c r="X3" s="437"/>
      <c r="Y3" s="435">
        <f>SUM(Y31:AR31)/(20*2)</f>
        <v>0</v>
      </c>
      <c r="Z3" s="436"/>
      <c r="AA3" s="436"/>
      <c r="AB3" s="436"/>
      <c r="AC3" s="436"/>
      <c r="AD3" s="436"/>
      <c r="AE3" s="436"/>
      <c r="AF3" s="436"/>
      <c r="AG3" s="436"/>
      <c r="AH3" s="436"/>
      <c r="AI3" s="436"/>
      <c r="AJ3" s="436"/>
      <c r="AK3" s="436"/>
      <c r="AL3" s="436"/>
      <c r="AM3" s="436"/>
      <c r="AN3" s="436"/>
      <c r="AO3" s="436"/>
      <c r="AP3" s="436"/>
      <c r="AQ3" s="436"/>
      <c r="AR3" s="437"/>
      <c r="AS3" s="435">
        <f>SUM(AS31:AZ31)/(8*2)</f>
        <v>0</v>
      </c>
      <c r="AT3" s="436"/>
      <c r="AU3" s="436"/>
      <c r="AV3" s="436"/>
      <c r="AW3" s="436"/>
      <c r="AX3" s="436"/>
      <c r="AY3" s="436"/>
      <c r="AZ3" s="437"/>
    </row>
    <row r="4" spans="1:52" ht="15.75" thickBot="1">
      <c r="A4" s="458"/>
      <c r="B4" s="137" t="s">
        <v>392</v>
      </c>
      <c r="C4" s="138" t="s">
        <v>217</v>
      </c>
      <c r="D4" s="139">
        <v>4.1</v>
      </c>
      <c r="E4" s="140" t="s">
        <v>228</v>
      </c>
      <c r="F4" s="141" t="s">
        <v>229</v>
      </c>
      <c r="G4" s="140" t="s">
        <v>230</v>
      </c>
      <c r="H4" s="142" t="s">
        <v>231</v>
      </c>
      <c r="I4" s="23">
        <v>5.1</v>
      </c>
      <c r="J4" s="7">
        <v>5.2</v>
      </c>
      <c r="K4" s="8">
        <v>5.3</v>
      </c>
      <c r="L4" s="7" t="s">
        <v>232</v>
      </c>
      <c r="M4" s="8" t="s">
        <v>233</v>
      </c>
      <c r="N4" s="7" t="s">
        <v>234</v>
      </c>
      <c r="O4" s="8" t="s">
        <v>235</v>
      </c>
      <c r="P4" s="7" t="s">
        <v>236</v>
      </c>
      <c r="Q4" s="8" t="s">
        <v>237</v>
      </c>
      <c r="R4" s="7" t="s">
        <v>238</v>
      </c>
      <c r="S4" s="9" t="s">
        <v>239</v>
      </c>
      <c r="T4" s="143">
        <v>6.1</v>
      </c>
      <c r="U4" s="144" t="s">
        <v>240</v>
      </c>
      <c r="V4" s="145" t="s">
        <v>241</v>
      </c>
      <c r="W4" s="144">
        <v>6.3</v>
      </c>
      <c r="X4" s="146">
        <v>6.4</v>
      </c>
      <c r="Y4" s="147">
        <v>7.1</v>
      </c>
      <c r="Z4" s="148" t="s">
        <v>242</v>
      </c>
      <c r="AA4" s="149" t="s">
        <v>243</v>
      </c>
      <c r="AB4" s="148" t="s">
        <v>244</v>
      </c>
      <c r="AC4" s="149" t="s">
        <v>245</v>
      </c>
      <c r="AD4" s="148" t="s">
        <v>246</v>
      </c>
      <c r="AE4" s="149" t="s">
        <v>247</v>
      </c>
      <c r="AF4" s="148" t="s">
        <v>248</v>
      </c>
      <c r="AG4" s="149" t="s">
        <v>249</v>
      </c>
      <c r="AH4" s="148" t="s">
        <v>250</v>
      </c>
      <c r="AI4" s="149" t="s">
        <v>251</v>
      </c>
      <c r="AJ4" s="148" t="s">
        <v>252</v>
      </c>
      <c r="AK4" s="149" t="s">
        <v>253</v>
      </c>
      <c r="AL4" s="148" t="s">
        <v>254</v>
      </c>
      <c r="AM4" s="149" t="s">
        <v>255</v>
      </c>
      <c r="AN4" s="148" t="s">
        <v>256</v>
      </c>
      <c r="AO4" s="149" t="s">
        <v>257</v>
      </c>
      <c r="AP4" s="148" t="s">
        <v>258</v>
      </c>
      <c r="AQ4" s="149" t="s">
        <v>259</v>
      </c>
      <c r="AR4" s="150">
        <v>7.6</v>
      </c>
      <c r="AS4" s="151">
        <v>8.1</v>
      </c>
      <c r="AT4" s="152" t="s">
        <v>260</v>
      </c>
      <c r="AU4" s="153" t="s">
        <v>261</v>
      </c>
      <c r="AV4" s="152" t="s">
        <v>262</v>
      </c>
      <c r="AW4" s="153" t="s">
        <v>263</v>
      </c>
      <c r="AX4" s="152">
        <v>8.3</v>
      </c>
      <c r="AY4" s="153">
        <v>8.4</v>
      </c>
      <c r="AZ4" s="154" t="s">
        <v>264</v>
      </c>
    </row>
    <row r="5" spans="1:52" ht="15.75" hidden="1" thickBot="1">
      <c r="A5" s="10"/>
      <c r="B5" s="28" t="s">
        <v>169</v>
      </c>
      <c r="C5" s="11"/>
      <c r="D5" s="22" t="s">
        <v>166</v>
      </c>
      <c r="E5" s="13" t="s">
        <v>167</v>
      </c>
      <c r="F5" s="12" t="s">
        <v>172</v>
      </c>
      <c r="G5" s="13" t="s">
        <v>170</v>
      </c>
      <c r="H5" s="12" t="s">
        <v>174</v>
      </c>
      <c r="I5" s="24" t="s">
        <v>175</v>
      </c>
      <c r="J5" s="15" t="s">
        <v>176</v>
      </c>
      <c r="K5" s="14" t="s">
        <v>173</v>
      </c>
      <c r="L5" s="15" t="s">
        <v>200</v>
      </c>
      <c r="M5" s="14" t="s">
        <v>201</v>
      </c>
      <c r="N5" s="15" t="s">
        <v>202</v>
      </c>
      <c r="O5" s="14" t="s">
        <v>177</v>
      </c>
      <c r="P5" s="15" t="s">
        <v>178</v>
      </c>
      <c r="Q5" s="14" t="s">
        <v>167</v>
      </c>
      <c r="R5" s="15" t="s">
        <v>203</v>
      </c>
      <c r="S5" s="14" t="s">
        <v>204</v>
      </c>
      <c r="T5" s="26" t="s">
        <v>179</v>
      </c>
      <c r="U5" s="17" t="s">
        <v>167</v>
      </c>
      <c r="V5" s="16" t="s">
        <v>180</v>
      </c>
      <c r="W5" s="17" t="s">
        <v>171</v>
      </c>
      <c r="X5" s="16" t="s">
        <v>181</v>
      </c>
      <c r="Y5" s="27" t="s">
        <v>205</v>
      </c>
      <c r="Z5" s="19" t="s">
        <v>206</v>
      </c>
      <c r="AA5" s="18" t="s">
        <v>182</v>
      </c>
      <c r="AB5" s="19" t="s">
        <v>183</v>
      </c>
      <c r="AC5" s="18" t="s">
        <v>184</v>
      </c>
      <c r="AD5" s="19" t="s">
        <v>207</v>
      </c>
      <c r="AE5" s="18" t="s">
        <v>208</v>
      </c>
      <c r="AF5" s="19" t="s">
        <v>185</v>
      </c>
      <c r="AG5" s="18" t="s">
        <v>209</v>
      </c>
      <c r="AH5" s="19" t="s">
        <v>186</v>
      </c>
      <c r="AI5" s="18" t="s">
        <v>187</v>
      </c>
      <c r="AJ5" s="19" t="s">
        <v>188</v>
      </c>
      <c r="AK5" s="18" t="s">
        <v>189</v>
      </c>
      <c r="AL5" s="19" t="s">
        <v>210</v>
      </c>
      <c r="AM5" s="18" t="s">
        <v>190</v>
      </c>
      <c r="AN5" s="19" t="s">
        <v>191</v>
      </c>
      <c r="AO5" s="18" t="s">
        <v>211</v>
      </c>
      <c r="AP5" s="19" t="s">
        <v>192</v>
      </c>
      <c r="AQ5" s="18" t="s">
        <v>212</v>
      </c>
      <c r="AR5" s="19" t="s">
        <v>193</v>
      </c>
      <c r="AS5" s="25" t="s">
        <v>167</v>
      </c>
      <c r="AT5" s="21" t="s">
        <v>194</v>
      </c>
      <c r="AU5" s="20" t="s">
        <v>195</v>
      </c>
      <c r="AV5" s="21" t="s">
        <v>196</v>
      </c>
      <c r="AW5" s="20" t="s">
        <v>197</v>
      </c>
      <c r="AX5" s="21" t="s">
        <v>198</v>
      </c>
      <c r="AY5" s="20" t="s">
        <v>199</v>
      </c>
      <c r="AZ5" s="21" t="s">
        <v>213</v>
      </c>
    </row>
    <row r="6" spans="1:52" ht="15">
      <c r="A6" s="460" t="s">
        <v>214</v>
      </c>
      <c r="B6" s="29" t="s">
        <v>8</v>
      </c>
      <c r="C6" s="214">
        <f>'N1'!I29</f>
        <v>0</v>
      </c>
      <c r="D6" s="43" t="str">
        <f>IF($C$6&lt;&gt;0,1,"")</f>
        <v/>
      </c>
      <c r="E6" s="44" t="str">
        <f>IF($C$6&lt;&gt;0,1,"")</f>
        <v/>
      </c>
      <c r="F6" s="44"/>
      <c r="G6" s="44" t="str">
        <f>IF($C$6&lt;&gt;0,1,"")</f>
        <v/>
      </c>
      <c r="H6" s="45" t="str">
        <f>IF($C$6&lt;&gt;0,1,"")</f>
        <v/>
      </c>
      <c r="I6" s="43" t="str">
        <f>IF($C$6&lt;&gt;0,1,"")</f>
        <v/>
      </c>
      <c r="J6" s="44"/>
      <c r="K6" s="44" t="str">
        <f>IF($C$6&lt;&gt;0,1,"")</f>
        <v/>
      </c>
      <c r="L6" s="44"/>
      <c r="M6" s="44"/>
      <c r="N6" s="44"/>
      <c r="O6" s="44" t="str">
        <f>IF($C$6&lt;&gt;0,1,"")</f>
        <v/>
      </c>
      <c r="P6" s="44" t="str">
        <f>IF($C$6&lt;&gt;0,1,"")</f>
        <v/>
      </c>
      <c r="Q6" s="44"/>
      <c r="R6" s="44"/>
      <c r="S6" s="45"/>
      <c r="T6" s="43"/>
      <c r="U6" s="44"/>
      <c r="V6" s="44"/>
      <c r="W6" s="44"/>
      <c r="X6" s="45"/>
      <c r="Y6" s="43"/>
      <c r="Z6" s="44"/>
      <c r="AA6" s="44"/>
      <c r="AB6" s="44"/>
      <c r="AC6" s="44"/>
      <c r="AD6" s="44"/>
      <c r="AE6" s="44"/>
      <c r="AF6" s="44"/>
      <c r="AG6" s="44"/>
      <c r="AH6" s="44"/>
      <c r="AI6" s="44"/>
      <c r="AJ6" s="44"/>
      <c r="AK6" s="44"/>
      <c r="AL6" s="44"/>
      <c r="AM6" s="44"/>
      <c r="AN6" s="44"/>
      <c r="AO6" s="44"/>
      <c r="AP6" s="44"/>
      <c r="AQ6" s="44"/>
      <c r="AR6" s="45"/>
      <c r="AS6" s="46"/>
      <c r="AT6" s="44"/>
      <c r="AU6" s="44"/>
      <c r="AV6" s="44"/>
      <c r="AW6" s="44"/>
      <c r="AX6" s="44"/>
      <c r="AY6" s="44"/>
      <c r="AZ6" s="45"/>
    </row>
    <row r="7" spans="1:52" ht="15">
      <c r="A7" s="461"/>
      <c r="B7" s="30" t="s">
        <v>0</v>
      </c>
      <c r="C7" s="215">
        <f>'N1'!I30</f>
        <v>0</v>
      </c>
      <c r="D7" s="40"/>
      <c r="E7" s="33" t="str">
        <f>IF($C$7&lt;&gt;0,1,"")</f>
        <v/>
      </c>
      <c r="F7" s="33"/>
      <c r="G7" s="33" t="str">
        <f>IF($C$7&lt;&gt;0,1,"")</f>
        <v/>
      </c>
      <c r="H7" s="34" t="str">
        <f>IF($C$7&lt;&gt;0,1,"")</f>
        <v/>
      </c>
      <c r="I7" s="40"/>
      <c r="J7" s="33"/>
      <c r="K7" s="33"/>
      <c r="L7" s="33"/>
      <c r="M7" s="33"/>
      <c r="N7" s="33"/>
      <c r="O7" s="33"/>
      <c r="P7" s="33"/>
      <c r="Q7" s="33"/>
      <c r="R7" s="33"/>
      <c r="S7" s="34"/>
      <c r="T7" s="40"/>
      <c r="U7" s="33"/>
      <c r="V7" s="33"/>
      <c r="W7" s="33"/>
      <c r="X7" s="34"/>
      <c r="Y7" s="40"/>
      <c r="Z7" s="33"/>
      <c r="AA7" s="33"/>
      <c r="AB7" s="33"/>
      <c r="AC7" s="33"/>
      <c r="AD7" s="33"/>
      <c r="AE7" s="33"/>
      <c r="AF7" s="33"/>
      <c r="AG7" s="33"/>
      <c r="AH7" s="33"/>
      <c r="AI7" s="33"/>
      <c r="AJ7" s="33"/>
      <c r="AK7" s="33"/>
      <c r="AL7" s="33"/>
      <c r="AM7" s="33"/>
      <c r="AN7" s="33"/>
      <c r="AO7" s="33" t="str">
        <f>IF($C$7&lt;&gt;0,0,"")</f>
        <v/>
      </c>
      <c r="AP7" s="33" t="str">
        <f>IF($C$7&lt;&gt;0,0,"")</f>
        <v/>
      </c>
      <c r="AQ7" s="33" t="str">
        <f>IF($C$7&lt;&gt;0,0,"")</f>
        <v/>
      </c>
      <c r="AR7" s="34"/>
      <c r="AS7" s="38"/>
      <c r="AT7" s="33"/>
      <c r="AU7" s="33"/>
      <c r="AV7" s="33"/>
      <c r="AW7" s="33"/>
      <c r="AX7" s="33"/>
      <c r="AY7" s="33"/>
      <c r="AZ7" s="34"/>
    </row>
    <row r="8" spans="1:52" ht="15">
      <c r="A8" s="461"/>
      <c r="B8" s="30" t="s">
        <v>10</v>
      </c>
      <c r="C8" s="215">
        <f>'N1'!I31</f>
        <v>0</v>
      </c>
      <c r="D8" s="49"/>
      <c r="E8" s="47" t="str">
        <f>IF($C$8&lt;&gt;0,1,"")</f>
        <v/>
      </c>
      <c r="F8" s="47"/>
      <c r="G8" s="47" t="str">
        <f>IF($C$8&lt;&gt;0,1,"")</f>
        <v/>
      </c>
      <c r="H8" s="48" t="str">
        <f>IF($C$8&lt;&gt;0,1,"")</f>
        <v/>
      </c>
      <c r="I8" s="49"/>
      <c r="J8" s="47"/>
      <c r="K8" s="47"/>
      <c r="L8" s="47"/>
      <c r="M8" s="47"/>
      <c r="N8" s="47"/>
      <c r="O8" s="47"/>
      <c r="P8" s="47"/>
      <c r="Q8" s="47"/>
      <c r="R8" s="47"/>
      <c r="S8" s="48"/>
      <c r="T8" s="49"/>
      <c r="U8" s="47"/>
      <c r="V8" s="47"/>
      <c r="W8" s="47"/>
      <c r="X8" s="48"/>
      <c r="Y8" s="49"/>
      <c r="Z8" s="47"/>
      <c r="AA8" s="47"/>
      <c r="AB8" s="47" t="str">
        <f>IF($C$8&lt;&gt;0,1,"")</f>
        <v/>
      </c>
      <c r="AC8" s="47"/>
      <c r="AD8" s="47"/>
      <c r="AE8" s="47"/>
      <c r="AF8" s="47"/>
      <c r="AG8" s="47"/>
      <c r="AH8" s="47"/>
      <c r="AI8" s="47"/>
      <c r="AJ8" s="47"/>
      <c r="AK8" s="47" t="str">
        <f>IF($C$8&lt;&gt;0,1,"")</f>
        <v/>
      </c>
      <c r="AL8" s="47" t="str">
        <f>IF($C$8&lt;&gt;0,1,"")</f>
        <v/>
      </c>
      <c r="AM8" s="47" t="str">
        <f>IF($C$8&lt;&gt;0,2,"")</f>
        <v/>
      </c>
      <c r="AN8" s="47"/>
      <c r="AO8" s="47"/>
      <c r="AP8" s="47"/>
      <c r="AQ8" s="47"/>
      <c r="AR8" s="48"/>
      <c r="AS8" s="50"/>
      <c r="AT8" s="47"/>
      <c r="AU8" s="47"/>
      <c r="AV8" s="47"/>
      <c r="AW8" s="47"/>
      <c r="AX8" s="47"/>
      <c r="AY8" s="47"/>
      <c r="AZ8" s="48"/>
    </row>
    <row r="9" spans="1:52" ht="15">
      <c r="A9" s="461"/>
      <c r="B9" s="30" t="s">
        <v>1</v>
      </c>
      <c r="C9" s="215">
        <f>'N1'!I32</f>
        <v>0</v>
      </c>
      <c r="D9" s="40"/>
      <c r="E9" s="33" t="str">
        <f>IF($C$9&lt;&gt;0,1,"")</f>
        <v/>
      </c>
      <c r="F9" s="33"/>
      <c r="G9" s="33" t="str">
        <f>IF($C$9&lt;&gt;0,1,"")</f>
        <v/>
      </c>
      <c r="H9" s="34" t="str">
        <f>IF($C$9&lt;&gt;0,1,"")</f>
        <v/>
      </c>
      <c r="I9" s="40"/>
      <c r="J9" s="33"/>
      <c r="K9" s="33"/>
      <c r="L9" s="33"/>
      <c r="M9" s="33"/>
      <c r="N9" s="33" t="str">
        <f>IF($C$9&lt;&gt;0,1,"")</f>
        <v/>
      </c>
      <c r="O9" s="33"/>
      <c r="P9" s="33"/>
      <c r="Q9" s="33"/>
      <c r="R9" s="33"/>
      <c r="S9" s="34"/>
      <c r="T9" s="40" t="str">
        <f aca="true" t="shared" si="0" ref="T9:Y9">IF($C$9&lt;&gt;0,1,"")</f>
        <v/>
      </c>
      <c r="U9" s="33" t="str">
        <f t="shared" si="0"/>
        <v/>
      </c>
      <c r="V9" s="33" t="str">
        <f t="shared" si="0"/>
        <v/>
      </c>
      <c r="W9" s="33" t="str">
        <f t="shared" si="0"/>
        <v/>
      </c>
      <c r="X9" s="34" t="str">
        <f t="shared" si="0"/>
        <v/>
      </c>
      <c r="Y9" s="40" t="str">
        <f t="shared" si="0"/>
        <v/>
      </c>
      <c r="Z9" s="33"/>
      <c r="AA9" s="33"/>
      <c r="AB9" s="33"/>
      <c r="AC9" s="33"/>
      <c r="AD9" s="33"/>
      <c r="AE9" s="33"/>
      <c r="AF9" s="33"/>
      <c r="AG9" s="33"/>
      <c r="AH9" s="33"/>
      <c r="AI9" s="33"/>
      <c r="AJ9" s="33"/>
      <c r="AK9" s="33" t="str">
        <f>IF($C$9&lt;&gt;0,1,"")</f>
        <v/>
      </c>
      <c r="AL9" s="33" t="str">
        <f>IF($C$9&lt;&gt;0,1,"")</f>
        <v/>
      </c>
      <c r="AM9" s="33" t="str">
        <f>IF($C$9&lt;&gt;0,2,"")</f>
        <v/>
      </c>
      <c r="AN9" s="33" t="str">
        <f>IF($C$9&lt;&gt;0,2,"")</f>
        <v/>
      </c>
      <c r="AO9" s="33"/>
      <c r="AP9" s="33"/>
      <c r="AQ9" s="33"/>
      <c r="AR9" s="34" t="str">
        <f>IF($C$9&lt;&gt;0,1,"")</f>
        <v/>
      </c>
      <c r="AS9" s="38"/>
      <c r="AT9" s="33"/>
      <c r="AU9" s="33"/>
      <c r="AV9" s="33"/>
      <c r="AW9" s="33"/>
      <c r="AX9" s="33"/>
      <c r="AY9" s="33"/>
      <c r="AZ9" s="34"/>
    </row>
    <row r="10" spans="1:52" ht="15">
      <c r="A10" s="461"/>
      <c r="B10" s="30" t="s">
        <v>2</v>
      </c>
      <c r="C10" s="215">
        <f>'N1'!I33</f>
        <v>0</v>
      </c>
      <c r="D10" s="49"/>
      <c r="E10" s="47" t="str">
        <f>IF($C$10&lt;&gt;0,1,"")</f>
        <v/>
      </c>
      <c r="F10" s="47"/>
      <c r="G10" s="47" t="str">
        <f>IF($C$10&lt;&gt;0,1,"")</f>
        <v/>
      </c>
      <c r="H10" s="48" t="str">
        <f>IF($C$10&lt;&gt;0,1,"")</f>
        <v/>
      </c>
      <c r="I10" s="49"/>
      <c r="J10" s="47"/>
      <c r="K10" s="47"/>
      <c r="L10" s="47" t="str">
        <f>IF($C$10&lt;&gt;0,1,"")</f>
        <v/>
      </c>
      <c r="M10" s="47"/>
      <c r="N10" s="47"/>
      <c r="O10" s="47"/>
      <c r="P10" s="47"/>
      <c r="Q10" s="47"/>
      <c r="R10" s="47"/>
      <c r="S10" s="48"/>
      <c r="T10" s="49"/>
      <c r="U10" s="47"/>
      <c r="V10" s="47"/>
      <c r="W10" s="47"/>
      <c r="X10" s="48"/>
      <c r="Y10" s="49"/>
      <c r="Z10" s="47"/>
      <c r="AA10" s="47"/>
      <c r="AB10" s="47"/>
      <c r="AC10" s="47"/>
      <c r="AD10" s="47"/>
      <c r="AE10" s="47"/>
      <c r="AF10" s="47"/>
      <c r="AG10" s="47"/>
      <c r="AH10" s="47"/>
      <c r="AI10" s="47"/>
      <c r="AJ10" s="47"/>
      <c r="AK10" s="47"/>
      <c r="AL10" s="47"/>
      <c r="AM10" s="47"/>
      <c r="AN10" s="47"/>
      <c r="AO10" s="47" t="str">
        <f>IF($C$10&lt;&gt;0,0,"")</f>
        <v/>
      </c>
      <c r="AP10" s="47" t="str">
        <f>IF($C$10&lt;&gt;0,2,"")</f>
        <v/>
      </c>
      <c r="AQ10" s="47" t="str">
        <f>IF($C$10&lt;&gt;0,2,"")</f>
        <v/>
      </c>
      <c r="AR10" s="48"/>
      <c r="AS10" s="50"/>
      <c r="AT10" s="47"/>
      <c r="AU10" s="47"/>
      <c r="AV10" s="47"/>
      <c r="AW10" s="47" t="str">
        <f>IF($C$10&lt;&gt;0,2,"")</f>
        <v/>
      </c>
      <c r="AX10" s="47"/>
      <c r="AY10" s="47"/>
      <c r="AZ10" s="48"/>
    </row>
    <row r="11" spans="1:52" ht="15">
      <c r="A11" s="461"/>
      <c r="B11" s="30" t="s">
        <v>3</v>
      </c>
      <c r="C11" s="215">
        <f>'N1'!I34</f>
        <v>0</v>
      </c>
      <c r="D11" s="40"/>
      <c r="E11" s="33" t="str">
        <f>IF($C$11&lt;&gt;0,1,"")</f>
        <v/>
      </c>
      <c r="F11" s="33"/>
      <c r="G11" s="33" t="str">
        <f>IF($C$11&lt;&gt;0,1,"")</f>
        <v/>
      </c>
      <c r="H11" s="34" t="str">
        <f>IF($C$11&lt;&gt;0,1,"")</f>
        <v/>
      </c>
      <c r="I11" s="40"/>
      <c r="J11" s="33"/>
      <c r="K11" s="33"/>
      <c r="L11" s="33"/>
      <c r="M11" s="33"/>
      <c r="N11" s="33"/>
      <c r="O11" s="33"/>
      <c r="P11" s="33"/>
      <c r="Q11" s="33"/>
      <c r="R11" s="33"/>
      <c r="S11" s="34"/>
      <c r="T11" s="40"/>
      <c r="U11" s="33"/>
      <c r="V11" s="33"/>
      <c r="W11" s="33"/>
      <c r="X11" s="34"/>
      <c r="Y11" s="40"/>
      <c r="Z11" s="33"/>
      <c r="AA11" s="33"/>
      <c r="AB11" s="33" t="str">
        <f>IF($C$11&lt;&gt;0,1,"")</f>
        <v/>
      </c>
      <c r="AC11" s="33"/>
      <c r="AD11" s="33"/>
      <c r="AE11" s="33"/>
      <c r="AF11" s="33"/>
      <c r="AG11" s="33"/>
      <c r="AH11" s="33"/>
      <c r="AI11" s="33"/>
      <c r="AJ11" s="33"/>
      <c r="AK11" s="33"/>
      <c r="AL11" s="33"/>
      <c r="AM11" s="33"/>
      <c r="AN11" s="33"/>
      <c r="AO11" s="33"/>
      <c r="AP11" s="33"/>
      <c r="AQ11" s="33"/>
      <c r="AR11" s="34"/>
      <c r="AS11" s="38"/>
      <c r="AT11" s="33" t="str">
        <f>IF($C$11&lt;&gt;0,1,"")</f>
        <v/>
      </c>
      <c r="AU11" s="33"/>
      <c r="AV11" s="33"/>
      <c r="AW11" s="33"/>
      <c r="AX11" s="33" t="str">
        <f>IF($C$11&lt;&gt;0,1,"")</f>
        <v/>
      </c>
      <c r="AY11" s="33" t="str">
        <f>IF($C$11&lt;&gt;0,1,"")</f>
        <v/>
      </c>
      <c r="AZ11" s="34"/>
    </row>
    <row r="12" spans="1:52" ht="15">
      <c r="A12" s="461"/>
      <c r="B12" s="30" t="s">
        <v>4</v>
      </c>
      <c r="C12" s="215">
        <f>'N1'!I35</f>
        <v>0</v>
      </c>
      <c r="D12" s="49"/>
      <c r="E12" s="47" t="str">
        <f>IF($C$12&lt;&gt;0,1,"")</f>
        <v/>
      </c>
      <c r="F12" s="47"/>
      <c r="G12" s="47" t="str">
        <f>IF($C$12&lt;&gt;0,1,"")</f>
        <v/>
      </c>
      <c r="H12" s="48" t="str">
        <f>IF($C$12&lt;&gt;0,1,"")</f>
        <v/>
      </c>
      <c r="I12" s="49"/>
      <c r="J12" s="47"/>
      <c r="K12" s="47"/>
      <c r="L12" s="47"/>
      <c r="M12" s="47"/>
      <c r="N12" s="47"/>
      <c r="O12" s="47"/>
      <c r="P12" s="47" t="str">
        <f>IF($C$12&lt;&gt;0,1,"")</f>
        <v/>
      </c>
      <c r="Q12" s="47" t="str">
        <f>IF($C$12&lt;&gt;0,1,"")</f>
        <v/>
      </c>
      <c r="R12" s="47" t="str">
        <f>IF($C$12&lt;&gt;0,1,"")</f>
        <v/>
      </c>
      <c r="S12" s="48" t="str">
        <f>IF($C$12&lt;&gt;0,1,"")</f>
        <v/>
      </c>
      <c r="T12" s="49"/>
      <c r="U12" s="47"/>
      <c r="V12" s="47"/>
      <c r="W12" s="47"/>
      <c r="X12" s="48"/>
      <c r="Y12" s="49"/>
      <c r="Z12" s="47"/>
      <c r="AA12" s="47"/>
      <c r="AB12" s="47"/>
      <c r="AC12" s="47"/>
      <c r="AD12" s="47"/>
      <c r="AE12" s="47"/>
      <c r="AF12" s="47"/>
      <c r="AG12" s="47"/>
      <c r="AH12" s="47"/>
      <c r="AI12" s="47"/>
      <c r="AJ12" s="47"/>
      <c r="AK12" s="47"/>
      <c r="AL12" s="47"/>
      <c r="AM12" s="47"/>
      <c r="AN12" s="47"/>
      <c r="AO12" s="47"/>
      <c r="AP12" s="47"/>
      <c r="AQ12" s="47"/>
      <c r="AR12" s="48"/>
      <c r="AS12" s="50" t="str">
        <f>IF($C$12&lt;&gt;0,1,"")</f>
        <v/>
      </c>
      <c r="AT12" s="47"/>
      <c r="AU12" s="47"/>
      <c r="AV12" s="47"/>
      <c r="AW12" s="47"/>
      <c r="AX12" s="47"/>
      <c r="AY12" s="47" t="str">
        <f>IF($C$12&lt;&gt;0,1,"")</f>
        <v/>
      </c>
      <c r="AZ12" s="48"/>
    </row>
    <row r="13" spans="1:52" ht="15.75" thickBot="1">
      <c r="A13" s="462"/>
      <c r="B13" s="31" t="s">
        <v>5</v>
      </c>
      <c r="C13" s="216">
        <f>'N1'!I36</f>
        <v>0</v>
      </c>
      <c r="D13" s="41"/>
      <c r="E13" s="35"/>
      <c r="F13" s="35"/>
      <c r="G13" s="35"/>
      <c r="H13" s="36"/>
      <c r="I13" s="41"/>
      <c r="J13" s="35"/>
      <c r="K13" s="35"/>
      <c r="L13" s="35"/>
      <c r="M13" s="35"/>
      <c r="N13" s="35"/>
      <c r="O13" s="35"/>
      <c r="P13" s="35"/>
      <c r="Q13" s="35"/>
      <c r="R13" s="35"/>
      <c r="S13" s="36"/>
      <c r="T13" s="41"/>
      <c r="U13" s="35"/>
      <c r="V13" s="35"/>
      <c r="W13" s="35"/>
      <c r="X13" s="36"/>
      <c r="Y13" s="41"/>
      <c r="Z13" s="35"/>
      <c r="AA13" s="35"/>
      <c r="AB13" s="35"/>
      <c r="AC13" s="35" t="str">
        <f>IF($C$12&lt;&gt;0,2,"")</f>
        <v/>
      </c>
      <c r="AD13" s="35" t="str">
        <f aca="true" t="shared" si="1" ref="AD13:AI13">IF($C$12&lt;&gt;0,2,"")</f>
        <v/>
      </c>
      <c r="AE13" s="35" t="str">
        <f t="shared" si="1"/>
        <v/>
      </c>
      <c r="AF13" s="35" t="str">
        <f t="shared" si="1"/>
        <v/>
      </c>
      <c r="AG13" s="35" t="str">
        <f t="shared" si="1"/>
        <v/>
      </c>
      <c r="AH13" s="35" t="str">
        <f t="shared" si="1"/>
        <v/>
      </c>
      <c r="AI13" s="35" t="str">
        <f t="shared" si="1"/>
        <v/>
      </c>
      <c r="AJ13" s="35"/>
      <c r="AK13" s="35"/>
      <c r="AL13" s="35"/>
      <c r="AM13" s="35"/>
      <c r="AN13" s="35"/>
      <c r="AO13" s="35"/>
      <c r="AP13" s="35"/>
      <c r="AQ13" s="35"/>
      <c r="AR13" s="36"/>
      <c r="AS13" s="39"/>
      <c r="AT13" s="35"/>
      <c r="AU13" s="35"/>
      <c r="AV13" s="35"/>
      <c r="AW13" s="35"/>
      <c r="AX13" s="35"/>
      <c r="AY13" s="35"/>
      <c r="AZ13" s="36"/>
    </row>
    <row r="14" spans="1:52" ht="15">
      <c r="A14" s="470" t="s">
        <v>215</v>
      </c>
      <c r="B14" s="29" t="s">
        <v>6</v>
      </c>
      <c r="C14" s="214">
        <f>'N2'!I29</f>
        <v>0</v>
      </c>
      <c r="D14" s="53"/>
      <c r="E14" s="51"/>
      <c r="F14" s="51"/>
      <c r="G14" s="51"/>
      <c r="H14" s="52"/>
      <c r="I14" s="53"/>
      <c r="J14" s="51"/>
      <c r="K14" s="51"/>
      <c r="L14" s="51"/>
      <c r="M14" s="51"/>
      <c r="N14" s="51" t="str">
        <f>IF($C$14&lt;&gt;0,2,"")</f>
        <v/>
      </c>
      <c r="O14" s="51"/>
      <c r="P14" s="51" t="str">
        <f>IF($C$14&lt;&gt;0,1,"")</f>
        <v/>
      </c>
      <c r="Q14" s="51"/>
      <c r="R14" s="51"/>
      <c r="S14" s="52"/>
      <c r="T14" s="53"/>
      <c r="U14" s="51"/>
      <c r="V14" s="51"/>
      <c r="W14" s="51"/>
      <c r="X14" s="52"/>
      <c r="Y14" s="53"/>
      <c r="Z14" s="51"/>
      <c r="AA14" s="51"/>
      <c r="AB14" s="51"/>
      <c r="AC14" s="51" t="str">
        <f>IF($C$14&lt;&gt;0,2,"")</f>
        <v/>
      </c>
      <c r="AD14" s="51" t="str">
        <f aca="true" t="shared" si="2" ref="AD14:AI14">IF($C$14&lt;&gt;0,2,"")</f>
        <v/>
      </c>
      <c r="AE14" s="51" t="str">
        <f t="shared" si="2"/>
        <v/>
      </c>
      <c r="AF14" s="51" t="str">
        <f t="shared" si="2"/>
        <v/>
      </c>
      <c r="AG14" s="51" t="str">
        <f t="shared" si="2"/>
        <v/>
      </c>
      <c r="AH14" s="51" t="str">
        <f t="shared" si="2"/>
        <v/>
      </c>
      <c r="AI14" s="51" t="str">
        <f t="shared" si="2"/>
        <v/>
      </c>
      <c r="AJ14" s="51"/>
      <c r="AK14" s="51"/>
      <c r="AL14" s="51"/>
      <c r="AM14" s="51" t="str">
        <f aca="true" t="shared" si="3" ref="AM14:AQ14">IF($C$14&lt;&gt;0,2,"")</f>
        <v/>
      </c>
      <c r="AN14" s="51" t="str">
        <f t="shared" si="3"/>
        <v/>
      </c>
      <c r="AO14" s="51"/>
      <c r="AP14" s="51" t="str">
        <f t="shared" si="3"/>
        <v/>
      </c>
      <c r="AQ14" s="51" t="str">
        <f t="shared" si="3"/>
        <v/>
      </c>
      <c r="AR14" s="52"/>
      <c r="AS14" s="54"/>
      <c r="AT14" s="51"/>
      <c r="AU14" s="51"/>
      <c r="AV14" s="51"/>
      <c r="AW14" s="51" t="str">
        <f aca="true" t="shared" si="4" ref="AW14">IF($C$14&lt;&gt;0,2,"")</f>
        <v/>
      </c>
      <c r="AX14" s="51"/>
      <c r="AY14" s="51"/>
      <c r="AZ14" s="52"/>
    </row>
    <row r="15" spans="1:52" ht="15">
      <c r="A15" s="471"/>
      <c r="B15" s="30" t="s">
        <v>20</v>
      </c>
      <c r="C15" s="215">
        <f>'N2'!I30</f>
        <v>0</v>
      </c>
      <c r="D15" s="40"/>
      <c r="E15" s="33" t="str">
        <f>IF($C$15&lt;&gt;0,1,"")</f>
        <v/>
      </c>
      <c r="F15" s="33"/>
      <c r="G15" s="33" t="str">
        <f>IF($C$15&lt;&gt;0,1,"")</f>
        <v/>
      </c>
      <c r="H15" s="34" t="str">
        <f>IF($C$15&lt;&gt;0,1,"")</f>
        <v/>
      </c>
      <c r="I15" s="40" t="str">
        <f>IF($C$15&lt;&gt;0,1,"")</f>
        <v/>
      </c>
      <c r="J15" s="33"/>
      <c r="K15" s="33"/>
      <c r="L15" s="33" t="str">
        <f>IF($C$15&lt;&gt;0,1,"")</f>
        <v/>
      </c>
      <c r="M15" s="33"/>
      <c r="N15" s="33"/>
      <c r="O15" s="33"/>
      <c r="P15" s="33"/>
      <c r="Q15" s="33" t="str">
        <f>IF($C$15&lt;&gt;0,1,"")</f>
        <v/>
      </c>
      <c r="R15" s="33"/>
      <c r="S15" s="34"/>
      <c r="T15" s="40"/>
      <c r="U15" s="33" t="str">
        <f>IF($C$15&lt;&gt;0,2,"")</f>
        <v/>
      </c>
      <c r="V15" s="33" t="str">
        <f>IF($C$15&lt;&gt;0,2,"")</f>
        <v/>
      </c>
      <c r="W15" s="33"/>
      <c r="X15" s="34"/>
      <c r="Y15" s="40"/>
      <c r="Z15" s="33"/>
      <c r="AA15" s="33"/>
      <c r="AB15" s="33" t="str">
        <f>IF($C$15&lt;&gt;0,2,"")</f>
        <v/>
      </c>
      <c r="AC15" s="33" t="str">
        <f aca="true" t="shared" si="5" ref="AC15:AI15">IF($C$15&lt;&gt;0,2,"")</f>
        <v/>
      </c>
      <c r="AD15" s="33" t="str">
        <f t="shared" si="5"/>
        <v/>
      </c>
      <c r="AE15" s="33" t="str">
        <f t="shared" si="5"/>
        <v/>
      </c>
      <c r="AF15" s="33" t="str">
        <f t="shared" si="5"/>
        <v/>
      </c>
      <c r="AG15" s="33" t="str">
        <f t="shared" si="5"/>
        <v/>
      </c>
      <c r="AH15" s="33" t="str">
        <f t="shared" si="5"/>
        <v/>
      </c>
      <c r="AI15" s="33" t="str">
        <f t="shared" si="5"/>
        <v/>
      </c>
      <c r="AJ15" s="33"/>
      <c r="AK15" s="33"/>
      <c r="AL15" s="33"/>
      <c r="AM15" s="33" t="str">
        <f aca="true" t="shared" si="6" ref="AM15:AN15">IF($C$15&lt;&gt;0,2,"")</f>
        <v/>
      </c>
      <c r="AN15" s="33" t="str">
        <f t="shared" si="6"/>
        <v/>
      </c>
      <c r="AO15" s="33"/>
      <c r="AP15" s="33" t="str">
        <f aca="true" t="shared" si="7" ref="AP15:AQ15">IF($C$15&lt;&gt;0,2,"")</f>
        <v/>
      </c>
      <c r="AQ15" s="33" t="str">
        <f t="shared" si="7"/>
        <v/>
      </c>
      <c r="AR15" s="34"/>
      <c r="AS15" s="38"/>
      <c r="AT15" s="33"/>
      <c r="AU15" s="33"/>
      <c r="AV15" s="33"/>
      <c r="AW15" s="33" t="str">
        <f aca="true" t="shared" si="8" ref="AW15">IF($C$15&lt;&gt;0,2,"")</f>
        <v/>
      </c>
      <c r="AX15" s="33"/>
      <c r="AY15" s="33"/>
      <c r="AZ15" s="34"/>
    </row>
    <row r="16" spans="1:52" ht="15">
      <c r="A16" s="471"/>
      <c r="B16" s="30" t="s">
        <v>21</v>
      </c>
      <c r="C16" s="215">
        <f>'N2'!I31</f>
        <v>0</v>
      </c>
      <c r="D16" s="57"/>
      <c r="E16" s="55" t="str">
        <f>IF($C$16&lt;&gt;0,1,"")</f>
        <v/>
      </c>
      <c r="F16" s="55"/>
      <c r="G16" s="55" t="str">
        <f>IF($C$16&lt;&gt;0,1,"")</f>
        <v/>
      </c>
      <c r="H16" s="56" t="str">
        <f>IF($C$16&lt;&gt;0,1,"")</f>
        <v/>
      </c>
      <c r="I16" s="57" t="str">
        <f>IF($C$16&lt;&gt;0,1,"")</f>
        <v/>
      </c>
      <c r="J16" s="55"/>
      <c r="K16" s="55"/>
      <c r="L16" s="55" t="str">
        <f>IF($C$16&lt;&gt;0,1,"")</f>
        <v/>
      </c>
      <c r="M16" s="55"/>
      <c r="N16" s="55"/>
      <c r="O16" s="55"/>
      <c r="P16" s="55"/>
      <c r="Q16" s="55"/>
      <c r="R16" s="55"/>
      <c r="S16" s="56"/>
      <c r="T16" s="57"/>
      <c r="U16" s="55" t="str">
        <f>IF($C$16&lt;&gt;0,2,"")</f>
        <v/>
      </c>
      <c r="V16" s="55"/>
      <c r="W16" s="55" t="str">
        <f>IF($C$16&lt;&gt;0,2,"")</f>
        <v/>
      </c>
      <c r="X16" s="56"/>
      <c r="Y16" s="57" t="str">
        <f>IF($C$16&lt;&gt;0,2,"")</f>
        <v/>
      </c>
      <c r="Z16" s="55"/>
      <c r="AA16" s="55"/>
      <c r="AB16" s="55" t="str">
        <f>IF($C$16&lt;&gt;0,2,"")</f>
        <v/>
      </c>
      <c r="AC16" s="55" t="str">
        <f aca="true" t="shared" si="9" ref="AC16:AI16">IF($C$16&lt;&gt;0,2,"")</f>
        <v/>
      </c>
      <c r="AD16" s="55" t="str">
        <f t="shared" si="9"/>
        <v/>
      </c>
      <c r="AE16" s="55" t="str">
        <f t="shared" si="9"/>
        <v/>
      </c>
      <c r="AF16" s="55" t="str">
        <f t="shared" si="9"/>
        <v/>
      </c>
      <c r="AG16" s="55" t="str">
        <f t="shared" si="9"/>
        <v/>
      </c>
      <c r="AH16" s="55" t="str">
        <f t="shared" si="9"/>
        <v/>
      </c>
      <c r="AI16" s="55" t="str">
        <f t="shared" si="9"/>
        <v/>
      </c>
      <c r="AJ16" s="55"/>
      <c r="AK16" s="55"/>
      <c r="AL16" s="55"/>
      <c r="AM16" s="55" t="str">
        <f aca="true" t="shared" si="10" ref="AM16:AQ16">IF($C$16&lt;&gt;0,2,"")</f>
        <v/>
      </c>
      <c r="AN16" s="55" t="str">
        <f t="shared" si="10"/>
        <v/>
      </c>
      <c r="AO16" s="55" t="str">
        <f t="shared" si="10"/>
        <v/>
      </c>
      <c r="AP16" s="55" t="str">
        <f t="shared" si="10"/>
        <v/>
      </c>
      <c r="AQ16" s="55" t="str">
        <f t="shared" si="10"/>
        <v/>
      </c>
      <c r="AR16" s="56"/>
      <c r="AS16" s="58"/>
      <c r="AT16" s="55"/>
      <c r="AU16" s="55"/>
      <c r="AV16" s="55"/>
      <c r="AW16" s="55" t="str">
        <f aca="true" t="shared" si="11" ref="AW16">IF($C$16&lt;&gt;0,2,"")</f>
        <v/>
      </c>
      <c r="AX16" s="55"/>
      <c r="AY16" s="55"/>
      <c r="AZ16" s="56"/>
    </row>
    <row r="17" spans="1:52" ht="15">
      <c r="A17" s="471"/>
      <c r="B17" s="30" t="s">
        <v>22</v>
      </c>
      <c r="C17" s="215">
        <f>'N2'!I32</f>
        <v>0</v>
      </c>
      <c r="D17" s="40"/>
      <c r="E17" s="33" t="str">
        <f>IF($C$17&lt;&gt;0,1,"")</f>
        <v/>
      </c>
      <c r="F17" s="33"/>
      <c r="G17" s="33" t="str">
        <f>IF($C$17&lt;&gt;0,1,"")</f>
        <v/>
      </c>
      <c r="H17" s="34" t="str">
        <f>IF($C$17&lt;&gt;0,1,"")</f>
        <v/>
      </c>
      <c r="I17" s="40" t="str">
        <f>IF($C$17&lt;&gt;0,1,"")</f>
        <v/>
      </c>
      <c r="J17" s="33"/>
      <c r="K17" s="33"/>
      <c r="L17" s="33" t="str">
        <f>IF($C$17&lt;&gt;0,1,"")</f>
        <v/>
      </c>
      <c r="M17" s="33"/>
      <c r="N17" s="33"/>
      <c r="O17" s="33"/>
      <c r="P17" s="33"/>
      <c r="Q17" s="33"/>
      <c r="R17" s="33"/>
      <c r="S17" s="34"/>
      <c r="T17" s="40"/>
      <c r="U17" s="33"/>
      <c r="V17" s="33"/>
      <c r="W17" s="33"/>
      <c r="X17" s="34"/>
      <c r="Y17" s="40"/>
      <c r="Z17" s="33"/>
      <c r="AA17" s="33"/>
      <c r="AB17" s="33" t="str">
        <f>IF($C$17&lt;&gt;0,2,"")</f>
        <v/>
      </c>
      <c r="AC17" s="33" t="str">
        <f aca="true" t="shared" si="12" ref="AC17:AI17">IF($C$17&lt;&gt;0,2,"")</f>
        <v/>
      </c>
      <c r="AD17" s="33" t="str">
        <f t="shared" si="12"/>
        <v/>
      </c>
      <c r="AE17" s="33" t="str">
        <f t="shared" si="12"/>
        <v/>
      </c>
      <c r="AF17" s="33" t="str">
        <f t="shared" si="12"/>
        <v/>
      </c>
      <c r="AG17" s="33" t="str">
        <f t="shared" si="12"/>
        <v/>
      </c>
      <c r="AH17" s="33" t="str">
        <f t="shared" si="12"/>
        <v/>
      </c>
      <c r="AI17" s="33" t="str">
        <f t="shared" si="12"/>
        <v/>
      </c>
      <c r="AJ17" s="33"/>
      <c r="AK17" s="33"/>
      <c r="AL17" s="33"/>
      <c r="AM17" s="33" t="str">
        <f aca="true" t="shared" si="13" ref="AM17:AN17">IF($C$17&lt;&gt;0,2,"")</f>
        <v/>
      </c>
      <c r="AN17" s="33" t="str">
        <f t="shared" si="13"/>
        <v/>
      </c>
      <c r="AO17" s="33"/>
      <c r="AP17" s="33" t="str">
        <f aca="true" t="shared" si="14" ref="AP17:AR17">IF($C$17&lt;&gt;0,2,"")</f>
        <v/>
      </c>
      <c r="AQ17" s="33" t="str">
        <f t="shared" si="14"/>
        <v/>
      </c>
      <c r="AR17" s="34" t="str">
        <f t="shared" si="14"/>
        <v/>
      </c>
      <c r="AS17" s="38"/>
      <c r="AT17" s="33"/>
      <c r="AU17" s="33"/>
      <c r="AV17" s="33"/>
      <c r="AW17" s="33" t="str">
        <f aca="true" t="shared" si="15" ref="AW17">IF($C$17&lt;&gt;0,2,"")</f>
        <v/>
      </c>
      <c r="AX17" s="33"/>
      <c r="AY17" s="33"/>
      <c r="AZ17" s="34"/>
    </row>
    <row r="18" spans="1:52" ht="15">
      <c r="A18" s="471"/>
      <c r="B18" s="30" t="s">
        <v>23</v>
      </c>
      <c r="C18" s="215">
        <f>'N2'!I33</f>
        <v>0</v>
      </c>
      <c r="D18" s="57"/>
      <c r="E18" s="55" t="str">
        <f>IF($C$18&lt;&gt;0,1,"")</f>
        <v/>
      </c>
      <c r="F18" s="55"/>
      <c r="G18" s="55" t="str">
        <f>IF($C$18&lt;&gt;0,1,"")</f>
        <v/>
      </c>
      <c r="H18" s="56" t="str">
        <f>IF($C$18&lt;&gt;0,1,"")</f>
        <v/>
      </c>
      <c r="I18" s="57" t="str">
        <f>IF($C$18&lt;&gt;0,1,"")</f>
        <v/>
      </c>
      <c r="J18" s="55"/>
      <c r="K18" s="55"/>
      <c r="L18" s="55" t="str">
        <f>IF($C$18&lt;&gt;0,1,"")</f>
        <v/>
      </c>
      <c r="M18" s="55"/>
      <c r="N18" s="55"/>
      <c r="O18" s="55"/>
      <c r="P18" s="55"/>
      <c r="Q18" s="55"/>
      <c r="R18" s="55"/>
      <c r="S18" s="56"/>
      <c r="T18" s="57"/>
      <c r="U18" s="55" t="str">
        <f>IF($C$18&lt;&gt;0,2,"")</f>
        <v/>
      </c>
      <c r="V18" s="55"/>
      <c r="W18" s="55"/>
      <c r="X18" s="56" t="str">
        <f>IF($C$18&lt;&gt;0,2,"")</f>
        <v/>
      </c>
      <c r="Y18" s="57"/>
      <c r="Z18" s="55"/>
      <c r="AA18" s="55"/>
      <c r="AB18" s="55"/>
      <c r="AC18" s="55"/>
      <c r="AD18" s="55"/>
      <c r="AE18" s="55"/>
      <c r="AF18" s="55"/>
      <c r="AG18" s="55"/>
      <c r="AH18" s="55"/>
      <c r="AI18" s="55"/>
      <c r="AJ18" s="55"/>
      <c r="AK18" s="55"/>
      <c r="AL18" s="55"/>
      <c r="AM18" s="55"/>
      <c r="AN18" s="55"/>
      <c r="AO18" s="55"/>
      <c r="AP18" s="55"/>
      <c r="AQ18" s="55"/>
      <c r="AR18" s="56"/>
      <c r="AS18" s="58"/>
      <c r="AT18" s="55"/>
      <c r="AU18" s="55"/>
      <c r="AV18" s="55"/>
      <c r="AW18" s="55"/>
      <c r="AX18" s="55"/>
      <c r="AY18" s="55"/>
      <c r="AZ18" s="56"/>
    </row>
    <row r="19" spans="1:52" ht="15">
      <c r="A19" s="471"/>
      <c r="B19" s="30" t="s">
        <v>24</v>
      </c>
      <c r="C19" s="215">
        <f>'N2'!I34</f>
        <v>0</v>
      </c>
      <c r="D19" s="40"/>
      <c r="E19" s="33" t="str">
        <f>IF($C$19&lt;&gt;0,1,"")</f>
        <v/>
      </c>
      <c r="F19" s="33"/>
      <c r="G19" s="33" t="str">
        <f>IF($C$19&lt;&gt;0,1,"")</f>
        <v/>
      </c>
      <c r="H19" s="34" t="str">
        <f>IF($C$19&lt;&gt;0,1,"")</f>
        <v/>
      </c>
      <c r="I19" s="40" t="str">
        <f>IF($C$19&lt;&gt;0,1,"")</f>
        <v/>
      </c>
      <c r="J19" s="33"/>
      <c r="K19" s="33"/>
      <c r="L19" s="33" t="str">
        <f>IF($C$19&lt;&gt;0,1,"")</f>
        <v/>
      </c>
      <c r="M19" s="33"/>
      <c r="N19" s="33"/>
      <c r="O19" s="33"/>
      <c r="P19" s="33"/>
      <c r="Q19" s="33"/>
      <c r="R19" s="33"/>
      <c r="S19" s="34"/>
      <c r="T19" s="40" t="str">
        <f>IF($C$19&lt;&gt;0,1,"")</f>
        <v/>
      </c>
      <c r="U19" s="33"/>
      <c r="V19" s="33"/>
      <c r="W19" s="33"/>
      <c r="X19" s="34"/>
      <c r="Y19" s="40"/>
      <c r="Z19" s="33"/>
      <c r="AA19" s="33"/>
      <c r="AB19" s="33"/>
      <c r="AC19" s="33"/>
      <c r="AD19" s="33"/>
      <c r="AE19" s="33"/>
      <c r="AF19" s="33"/>
      <c r="AG19" s="33"/>
      <c r="AH19" s="33"/>
      <c r="AI19" s="33"/>
      <c r="AJ19" s="33" t="str">
        <f>IF($C$19&lt;&gt;0,2,"")</f>
        <v/>
      </c>
      <c r="AK19" s="33" t="str">
        <f>IF($C$19&lt;&gt;0,2,"")</f>
        <v/>
      </c>
      <c r="AL19" s="33" t="str">
        <f>IF($C$19&lt;&gt;0,2,"")</f>
        <v/>
      </c>
      <c r="AM19" s="33"/>
      <c r="AN19" s="33"/>
      <c r="AO19" s="33"/>
      <c r="AP19" s="33"/>
      <c r="AQ19" s="33"/>
      <c r="AR19" s="34"/>
      <c r="AS19" s="38"/>
      <c r="AT19" s="33"/>
      <c r="AU19" s="33"/>
      <c r="AV19" s="33"/>
      <c r="AW19" s="33"/>
      <c r="AX19" s="33"/>
      <c r="AY19" s="33"/>
      <c r="AZ19" s="34"/>
    </row>
    <row r="20" spans="1:52" ht="15">
      <c r="A20" s="471"/>
      <c r="B20" s="30" t="s">
        <v>11</v>
      </c>
      <c r="C20" s="215">
        <f>'N2'!I35</f>
        <v>0</v>
      </c>
      <c r="D20" s="57"/>
      <c r="E20" s="55" t="str">
        <f>IF($C$20&lt;&gt;0,1,"")</f>
        <v/>
      </c>
      <c r="F20" s="55"/>
      <c r="G20" s="55" t="str">
        <f>IF($C$20&lt;&gt;0,1,"")</f>
        <v/>
      </c>
      <c r="H20" s="56" t="str">
        <f>IF($C$20&lt;&gt;0,1,"")</f>
        <v/>
      </c>
      <c r="I20" s="57"/>
      <c r="J20" s="55"/>
      <c r="K20" s="55"/>
      <c r="L20" s="55"/>
      <c r="M20" s="55"/>
      <c r="N20" s="55"/>
      <c r="O20" s="55"/>
      <c r="P20" s="55"/>
      <c r="Q20" s="55"/>
      <c r="R20" s="55"/>
      <c r="S20" s="56"/>
      <c r="T20" s="57"/>
      <c r="U20" s="55"/>
      <c r="V20" s="55"/>
      <c r="W20" s="55"/>
      <c r="X20" s="56"/>
      <c r="Y20" s="57"/>
      <c r="Z20" s="55"/>
      <c r="AA20" s="55" t="str">
        <f>IF($C$20&lt;&gt;0,2,"")</f>
        <v/>
      </c>
      <c r="AB20" s="55"/>
      <c r="AC20" s="55"/>
      <c r="AD20" s="55"/>
      <c r="AE20" s="55"/>
      <c r="AF20" s="55"/>
      <c r="AG20" s="55"/>
      <c r="AH20" s="55"/>
      <c r="AI20" s="55"/>
      <c r="AJ20" s="55"/>
      <c r="AK20" s="55"/>
      <c r="AL20" s="55"/>
      <c r="AM20" s="55"/>
      <c r="AN20" s="55"/>
      <c r="AO20" s="55"/>
      <c r="AP20" s="55"/>
      <c r="AQ20" s="55"/>
      <c r="AR20" s="56"/>
      <c r="AS20" s="58"/>
      <c r="AT20" s="55" t="str">
        <f>IF($C$20&lt;&gt;0,1,"")</f>
        <v/>
      </c>
      <c r="AU20" s="55"/>
      <c r="AV20" s="55"/>
      <c r="AW20" s="55"/>
      <c r="AX20" s="55"/>
      <c r="AY20" s="55" t="str">
        <f>IF($C$20&lt;&gt;0,1,"")</f>
        <v/>
      </c>
      <c r="AZ20" s="56"/>
    </row>
    <row r="21" spans="1:52" ht="15.75" thickBot="1">
      <c r="A21" s="472"/>
      <c r="B21" s="31" t="s">
        <v>15</v>
      </c>
      <c r="C21" s="216">
        <f>'N2'!I36</f>
        <v>0</v>
      </c>
      <c r="D21" s="41"/>
      <c r="E21" s="35" t="str">
        <f>IF($C$21&lt;&gt;0,1,"")</f>
        <v/>
      </c>
      <c r="F21" s="35"/>
      <c r="G21" s="35" t="str">
        <f>IF($C$21&lt;&gt;0,1,"")</f>
        <v/>
      </c>
      <c r="H21" s="36" t="str">
        <f>IF($C$21&lt;&gt;0,1,"")</f>
        <v/>
      </c>
      <c r="I21" s="42"/>
      <c r="J21" s="37"/>
      <c r="K21" s="37"/>
      <c r="L21" s="37"/>
      <c r="M21" s="37"/>
      <c r="N21" s="37"/>
      <c r="O21" s="37"/>
      <c r="P21" s="37" t="str">
        <f>IF($C$21&lt;&gt;0,1,"")</f>
        <v/>
      </c>
      <c r="Q21" s="37" t="str">
        <f aca="true" t="shared" si="16" ref="Q21:R21">IF($C$21&lt;&gt;0,1,"")</f>
        <v/>
      </c>
      <c r="R21" s="37" t="str">
        <f t="shared" si="16"/>
        <v/>
      </c>
      <c r="S21" s="73" t="str">
        <f>IF($C$21&lt;&gt;0,1,"")</f>
        <v/>
      </c>
      <c r="T21" s="41"/>
      <c r="U21" s="35"/>
      <c r="V21" s="35"/>
      <c r="W21" s="35"/>
      <c r="X21" s="36"/>
      <c r="Y21" s="41"/>
      <c r="Z21" s="35"/>
      <c r="AA21" s="35" t="str">
        <f>IF($C$21&lt;&gt;0,2,"")</f>
        <v/>
      </c>
      <c r="AB21" s="35"/>
      <c r="AC21" s="35"/>
      <c r="AD21" s="35"/>
      <c r="AE21" s="35"/>
      <c r="AF21" s="35"/>
      <c r="AG21" s="35"/>
      <c r="AH21" s="35"/>
      <c r="AI21" s="35"/>
      <c r="AJ21" s="35"/>
      <c r="AK21" s="35"/>
      <c r="AL21" s="35"/>
      <c r="AM21" s="35"/>
      <c r="AN21" s="35"/>
      <c r="AO21" s="35"/>
      <c r="AP21" s="35"/>
      <c r="AQ21" s="35"/>
      <c r="AR21" s="36"/>
      <c r="AS21" s="39" t="str">
        <f>IF($C$21&lt;&gt;0,1,"")</f>
        <v/>
      </c>
      <c r="AT21" s="35"/>
      <c r="AU21" s="35"/>
      <c r="AV21" s="35"/>
      <c r="AW21" s="35"/>
      <c r="AX21" s="35"/>
      <c r="AY21" s="35" t="str">
        <f>IF($C$21&lt;&gt;0,1,"")</f>
        <v/>
      </c>
      <c r="AZ21" s="36"/>
    </row>
    <row r="22" spans="1:52" ht="15">
      <c r="A22" s="473" t="s">
        <v>216</v>
      </c>
      <c r="B22" s="29" t="s">
        <v>7</v>
      </c>
      <c r="C22" s="214">
        <f>'N3'!I29</f>
        <v>0</v>
      </c>
      <c r="D22" s="59"/>
      <c r="E22" s="60"/>
      <c r="F22" s="60"/>
      <c r="G22" s="60" t="str">
        <f>IF(C22&lt;&gt;0,2,"")</f>
        <v/>
      </c>
      <c r="H22" s="61" t="str">
        <f>IF(C22&lt;&gt;0,2,"")</f>
        <v/>
      </c>
      <c r="I22" s="59" t="str">
        <f>IF(C22&lt;&gt;0,2,"")</f>
        <v/>
      </c>
      <c r="J22" s="60" t="str">
        <f>IF(C22&lt;&gt;0,2,"")</f>
        <v/>
      </c>
      <c r="K22" s="60" t="str">
        <f aca="true" t="shared" si="17" ref="K22">IF($C$22&lt;&gt;0,2,"")</f>
        <v/>
      </c>
      <c r="L22" s="60"/>
      <c r="M22" s="60"/>
      <c r="N22" s="62" t="str">
        <f>IF(C22&lt;&gt;0,2,"")</f>
        <v/>
      </c>
      <c r="O22" s="60"/>
      <c r="P22" s="60"/>
      <c r="Q22" s="60"/>
      <c r="R22" s="60"/>
      <c r="S22" s="61"/>
      <c r="T22" s="63" t="str">
        <f>IF(C22&lt;&gt;0,2,"")</f>
        <v/>
      </c>
      <c r="U22" s="62" t="str">
        <f>IF(C22&lt;&gt;0,2,"")</f>
        <v/>
      </c>
      <c r="V22" s="62" t="str">
        <f>IF(C22&lt;&gt;0,2,"")</f>
        <v/>
      </c>
      <c r="W22" s="62" t="str">
        <f>IF(C22&lt;&gt;0,2,"")</f>
        <v/>
      </c>
      <c r="X22" s="64" t="str">
        <f aca="true" t="shared" si="18" ref="X22:X29">IF(C22&lt;&gt;0,2,"")</f>
        <v/>
      </c>
      <c r="Y22" s="63" t="str">
        <f>IF(C22&lt;&gt;0,2,"")</f>
        <v/>
      </c>
      <c r="Z22" s="62" t="str">
        <f>IF(C22&lt;&gt;0,2,"")</f>
        <v/>
      </c>
      <c r="AA22" s="62" t="str">
        <f>IF(C22&lt;&gt;0,2,"")</f>
        <v/>
      </c>
      <c r="AB22" s="60"/>
      <c r="AC22" s="62" t="str">
        <f>IF(C22&lt;&gt;0,2,"")</f>
        <v/>
      </c>
      <c r="AD22" s="62" t="str">
        <f>IF(C22&lt;&gt;0,2,"")</f>
        <v/>
      </c>
      <c r="AE22" s="62" t="str">
        <f>IF(C22&lt;&gt;0,2,"")</f>
        <v/>
      </c>
      <c r="AF22" s="62" t="str">
        <f>IF(C22&lt;&gt;0,2,"")</f>
        <v/>
      </c>
      <c r="AG22" s="62" t="str">
        <f>IF(C22&lt;&gt;0,2,"")</f>
        <v/>
      </c>
      <c r="AH22" s="62" t="str">
        <f>IF(C22&lt;&gt;0,2,"")</f>
        <v/>
      </c>
      <c r="AI22" s="62" t="str">
        <f>IF(C22&lt;&gt;0,2,"")</f>
        <v/>
      </c>
      <c r="AJ22" s="62" t="str">
        <f>IF(C22&lt;&gt;0,2,"")</f>
        <v/>
      </c>
      <c r="AK22" s="62" t="str">
        <f>IF(C22&lt;&gt;0,2,"")</f>
        <v/>
      </c>
      <c r="AL22" s="62" t="str">
        <f>IF(C22&lt;&gt;0,2,"")</f>
        <v/>
      </c>
      <c r="AM22" s="62" t="str">
        <f>IF(C22&lt;&gt;0,2,"")</f>
        <v/>
      </c>
      <c r="AN22" s="62" t="str">
        <f>IF(C22&lt;&gt;0,2,"")</f>
        <v/>
      </c>
      <c r="AO22" s="62" t="str">
        <f>IF(C22&lt;&gt;0,2,"")</f>
        <v/>
      </c>
      <c r="AP22" s="62" t="str">
        <f>IF(C22&lt;&gt;0,2,"")</f>
        <v/>
      </c>
      <c r="AQ22" s="62" t="str">
        <f>IF(C22&lt;&gt;0,2,"")</f>
        <v/>
      </c>
      <c r="AR22" s="64" t="str">
        <f>IF(C22&lt;&gt;0,2,"")</f>
        <v/>
      </c>
      <c r="AS22" s="65"/>
      <c r="AT22" s="60"/>
      <c r="AU22" s="60"/>
      <c r="AV22" s="60"/>
      <c r="AW22" s="62" t="str">
        <f>IF(C22&lt;&gt;0,2,"")</f>
        <v/>
      </c>
      <c r="AX22" s="60"/>
      <c r="AY22" s="60"/>
      <c r="AZ22" s="61"/>
    </row>
    <row r="23" spans="1:52" ht="15">
      <c r="A23" s="474"/>
      <c r="B23" s="30" t="s">
        <v>9</v>
      </c>
      <c r="C23" s="217">
        <f>'N3'!I30</f>
        <v>0</v>
      </c>
      <c r="D23" s="40" t="str">
        <f>IF($C$23&lt;&gt;0,2,"")</f>
        <v/>
      </c>
      <c r="E23" s="33"/>
      <c r="F23" s="33"/>
      <c r="G23" s="33" t="str">
        <f aca="true" t="shared" si="19" ref="G23:G29">IF(C23&lt;&gt;0,2,"")</f>
        <v/>
      </c>
      <c r="H23" s="34" t="str">
        <f aca="true" t="shared" si="20" ref="H23:H29">IF(C23&lt;&gt;0,2,"")</f>
        <v/>
      </c>
      <c r="I23" s="40" t="str">
        <f>IF(C23&lt;&gt;0,2,"")</f>
        <v/>
      </c>
      <c r="J23" s="33"/>
      <c r="K23" s="33"/>
      <c r="L23" s="33" t="str">
        <f>IF(C23&lt;&gt;0,2,"")</f>
        <v/>
      </c>
      <c r="M23" s="33" t="str">
        <f>IF(C23&lt;&gt;0,2,"")</f>
        <v/>
      </c>
      <c r="N23" s="74" t="str">
        <f aca="true" t="shared" si="21" ref="N23:N29">IF(C23&lt;&gt;0,2,"")</f>
        <v/>
      </c>
      <c r="O23" s="74" t="str">
        <f>IF(C23&lt;&gt;0,2,"")</f>
        <v/>
      </c>
      <c r="P23" s="74" t="str">
        <f>IF(C23&lt;&gt;0,2,"")</f>
        <v/>
      </c>
      <c r="Q23" s="33"/>
      <c r="R23" s="33"/>
      <c r="S23" s="34"/>
      <c r="T23" s="75" t="str">
        <f aca="true" t="shared" si="22" ref="T23:T29">IF(C23&lt;&gt;0,2,"")</f>
        <v/>
      </c>
      <c r="U23" s="74" t="str">
        <f aca="true" t="shared" si="23" ref="U23:U29">IF(C23&lt;&gt;0,2,"")</f>
        <v/>
      </c>
      <c r="V23" s="74" t="str">
        <f aca="true" t="shared" si="24" ref="V23:V29">IF(C23&lt;&gt;0,2,"")</f>
        <v/>
      </c>
      <c r="W23" s="74" t="str">
        <f aca="true" t="shared" si="25" ref="W23:W29">IF(C23&lt;&gt;0,2,"")</f>
        <v/>
      </c>
      <c r="X23" s="76" t="str">
        <f t="shared" si="18"/>
        <v/>
      </c>
      <c r="Y23" s="75" t="str">
        <f aca="true" t="shared" si="26" ref="Y23:Y29">IF(C23&lt;&gt;0,2,"")</f>
        <v/>
      </c>
      <c r="Z23" s="33"/>
      <c r="AA23" s="74" t="str">
        <f aca="true" t="shared" si="27" ref="AA23:AA29">IF(C23&lt;&gt;0,2,"")</f>
        <v/>
      </c>
      <c r="AB23" s="33"/>
      <c r="AC23" s="74" t="str">
        <f aca="true" t="shared" si="28" ref="AC23:AC29">IF(C23&lt;&gt;0,2,"")</f>
        <v/>
      </c>
      <c r="AD23" s="74" t="str">
        <f aca="true" t="shared" si="29" ref="AD23:AD29">IF(C23&lt;&gt;0,2,"")</f>
        <v/>
      </c>
      <c r="AE23" s="74" t="str">
        <f aca="true" t="shared" si="30" ref="AE23:AE29">IF(C23&lt;&gt;0,2,"")</f>
        <v/>
      </c>
      <c r="AF23" s="74" t="str">
        <f aca="true" t="shared" si="31" ref="AF23:AF29">IF(C23&lt;&gt;0,2,"")</f>
        <v/>
      </c>
      <c r="AG23" s="74" t="str">
        <f aca="true" t="shared" si="32" ref="AG23:AG29">IF(C23&lt;&gt;0,2,"")</f>
        <v/>
      </c>
      <c r="AH23" s="74" t="str">
        <f aca="true" t="shared" si="33" ref="AH23:AH29">IF(C23&lt;&gt;0,2,"")</f>
        <v/>
      </c>
      <c r="AI23" s="74" t="str">
        <f aca="true" t="shared" si="34" ref="AI23:AI29">IF(C23&lt;&gt;0,2,"")</f>
        <v/>
      </c>
      <c r="AJ23" s="74" t="str">
        <f aca="true" t="shared" si="35" ref="AJ23:AJ29">IF(C23&lt;&gt;0,2,"")</f>
        <v/>
      </c>
      <c r="AK23" s="74" t="str">
        <f aca="true" t="shared" si="36" ref="AK23:AK29">IF(C23&lt;&gt;0,2,"")</f>
        <v/>
      </c>
      <c r="AL23" s="74" t="str">
        <f aca="true" t="shared" si="37" ref="AL23:AL29">IF(C23&lt;&gt;0,2,"")</f>
        <v/>
      </c>
      <c r="AM23" s="74" t="str">
        <f aca="true" t="shared" si="38" ref="AM23:AM29">IF(C23&lt;&gt;0,2,"")</f>
        <v/>
      </c>
      <c r="AN23" s="74" t="str">
        <f aca="true" t="shared" si="39" ref="AN23:AN29">IF(C23&lt;&gt;0,2,"")</f>
        <v/>
      </c>
      <c r="AO23" s="74" t="str">
        <f aca="true" t="shared" si="40" ref="AO23:AO29">IF(C23&lt;&gt;0,2,"")</f>
        <v/>
      </c>
      <c r="AP23" s="74" t="str">
        <f aca="true" t="shared" si="41" ref="AP23:AP29">IF(C23&lt;&gt;0,2,"")</f>
        <v/>
      </c>
      <c r="AQ23" s="74" t="str">
        <f aca="true" t="shared" si="42" ref="AQ23:AQ29">IF(C23&lt;&gt;0,2,"")</f>
        <v/>
      </c>
      <c r="AR23" s="76" t="str">
        <f aca="true" t="shared" si="43" ref="AR23:AR29">IF(C23&lt;&gt;0,2,"")</f>
        <v/>
      </c>
      <c r="AS23" s="38"/>
      <c r="AT23" s="33"/>
      <c r="AU23" s="33"/>
      <c r="AV23" s="33"/>
      <c r="AW23" s="74" t="str">
        <f aca="true" t="shared" si="44" ref="AW23:AW29">IF(C23&lt;&gt;0,2,"")</f>
        <v/>
      </c>
      <c r="AX23" s="33"/>
      <c r="AY23" s="33"/>
      <c r="AZ23" s="34"/>
    </row>
    <row r="24" spans="1:52" ht="15">
      <c r="A24" s="474"/>
      <c r="B24" s="30" t="s">
        <v>14</v>
      </c>
      <c r="C24" s="217">
        <f>'N3'!I31</f>
        <v>0</v>
      </c>
      <c r="D24" s="66" t="str">
        <f aca="true" t="shared" si="45" ref="D24:D27">IF(C24&lt;&gt;0,2,"")</f>
        <v/>
      </c>
      <c r="E24" s="67"/>
      <c r="F24" s="67"/>
      <c r="G24" s="67" t="str">
        <f t="shared" si="19"/>
        <v/>
      </c>
      <c r="H24" s="68" t="str">
        <f t="shared" si="20"/>
        <v/>
      </c>
      <c r="I24" s="66"/>
      <c r="J24" s="67"/>
      <c r="K24" s="67"/>
      <c r="L24" s="67"/>
      <c r="M24" s="67"/>
      <c r="N24" s="69" t="str">
        <f t="shared" si="21"/>
        <v/>
      </c>
      <c r="O24" s="67"/>
      <c r="P24" s="67"/>
      <c r="Q24" s="67"/>
      <c r="R24" s="67"/>
      <c r="S24" s="68"/>
      <c r="T24" s="70" t="str">
        <f t="shared" si="22"/>
        <v/>
      </c>
      <c r="U24" s="69" t="str">
        <f t="shared" si="23"/>
        <v/>
      </c>
      <c r="V24" s="69" t="str">
        <f t="shared" si="24"/>
        <v/>
      </c>
      <c r="W24" s="69" t="str">
        <f t="shared" si="25"/>
        <v/>
      </c>
      <c r="X24" s="71" t="str">
        <f t="shared" si="18"/>
        <v/>
      </c>
      <c r="Y24" s="70" t="str">
        <f t="shared" si="26"/>
        <v/>
      </c>
      <c r="Z24" s="67"/>
      <c r="AA24" s="69" t="str">
        <f t="shared" si="27"/>
        <v/>
      </c>
      <c r="AB24" s="69" t="str">
        <f>IF(C24&lt;&gt;0,2,"")</f>
        <v/>
      </c>
      <c r="AC24" s="69" t="str">
        <f t="shared" si="28"/>
        <v/>
      </c>
      <c r="AD24" s="69" t="str">
        <f t="shared" si="29"/>
        <v/>
      </c>
      <c r="AE24" s="69" t="str">
        <f t="shared" si="30"/>
        <v/>
      </c>
      <c r="AF24" s="69" t="str">
        <f t="shared" si="31"/>
        <v/>
      </c>
      <c r="AG24" s="69" t="str">
        <f t="shared" si="32"/>
        <v/>
      </c>
      <c r="AH24" s="69" t="str">
        <f t="shared" si="33"/>
        <v/>
      </c>
      <c r="AI24" s="69" t="str">
        <f t="shared" si="34"/>
        <v/>
      </c>
      <c r="AJ24" s="69" t="str">
        <f t="shared" si="35"/>
        <v/>
      </c>
      <c r="AK24" s="69" t="str">
        <f t="shared" si="36"/>
        <v/>
      </c>
      <c r="AL24" s="69" t="str">
        <f t="shared" si="37"/>
        <v/>
      </c>
      <c r="AM24" s="69" t="str">
        <f t="shared" si="38"/>
        <v/>
      </c>
      <c r="AN24" s="69" t="str">
        <f t="shared" si="39"/>
        <v/>
      </c>
      <c r="AO24" s="69" t="str">
        <f t="shared" si="40"/>
        <v/>
      </c>
      <c r="AP24" s="69" t="str">
        <f t="shared" si="41"/>
        <v/>
      </c>
      <c r="AQ24" s="69" t="str">
        <f t="shared" si="42"/>
        <v/>
      </c>
      <c r="AR24" s="71" t="str">
        <f t="shared" si="43"/>
        <v/>
      </c>
      <c r="AS24" s="72"/>
      <c r="AT24" s="67"/>
      <c r="AU24" s="67"/>
      <c r="AV24" s="69" t="str">
        <f>IF(C24&lt;&gt;0,2,"")</f>
        <v/>
      </c>
      <c r="AW24" s="69" t="str">
        <f t="shared" si="44"/>
        <v/>
      </c>
      <c r="AX24" s="67"/>
      <c r="AY24" s="67"/>
      <c r="AZ24" s="68"/>
    </row>
    <row r="25" spans="1:52" ht="15">
      <c r="A25" s="474"/>
      <c r="B25" s="30" t="s">
        <v>13</v>
      </c>
      <c r="C25" s="217">
        <f>'N3'!I32</f>
        <v>0</v>
      </c>
      <c r="D25" s="40" t="str">
        <f t="shared" si="45"/>
        <v/>
      </c>
      <c r="E25" s="33"/>
      <c r="F25" s="33"/>
      <c r="G25" s="33" t="str">
        <f t="shared" si="19"/>
        <v/>
      </c>
      <c r="H25" s="34" t="str">
        <f t="shared" si="20"/>
        <v/>
      </c>
      <c r="I25" s="40"/>
      <c r="J25" s="33"/>
      <c r="K25" s="33"/>
      <c r="L25" s="33"/>
      <c r="M25" s="33"/>
      <c r="N25" s="74" t="str">
        <f t="shared" si="21"/>
        <v/>
      </c>
      <c r="O25" s="33"/>
      <c r="P25" s="33"/>
      <c r="Q25" s="33"/>
      <c r="R25" s="33"/>
      <c r="S25" s="34"/>
      <c r="T25" s="75" t="str">
        <f t="shared" si="22"/>
        <v/>
      </c>
      <c r="U25" s="74" t="str">
        <f t="shared" si="23"/>
        <v/>
      </c>
      <c r="V25" s="74" t="str">
        <f t="shared" si="24"/>
        <v/>
      </c>
      <c r="W25" s="74" t="str">
        <f t="shared" si="25"/>
        <v/>
      </c>
      <c r="X25" s="76" t="str">
        <f t="shared" si="18"/>
        <v/>
      </c>
      <c r="Y25" s="75" t="str">
        <f t="shared" si="26"/>
        <v/>
      </c>
      <c r="Z25" s="33"/>
      <c r="AA25" s="74" t="str">
        <f t="shared" si="27"/>
        <v/>
      </c>
      <c r="AB25" s="33"/>
      <c r="AC25" s="74" t="str">
        <f t="shared" si="28"/>
        <v/>
      </c>
      <c r="AD25" s="74" t="str">
        <f t="shared" si="29"/>
        <v/>
      </c>
      <c r="AE25" s="74" t="str">
        <f t="shared" si="30"/>
        <v/>
      </c>
      <c r="AF25" s="74" t="str">
        <f t="shared" si="31"/>
        <v/>
      </c>
      <c r="AG25" s="74" t="str">
        <f t="shared" si="32"/>
        <v/>
      </c>
      <c r="AH25" s="74" t="str">
        <f t="shared" si="33"/>
        <v/>
      </c>
      <c r="AI25" s="74" t="str">
        <f t="shared" si="34"/>
        <v/>
      </c>
      <c r="AJ25" s="74" t="str">
        <f t="shared" si="35"/>
        <v/>
      </c>
      <c r="AK25" s="74" t="str">
        <f t="shared" si="36"/>
        <v/>
      </c>
      <c r="AL25" s="74" t="str">
        <f t="shared" si="37"/>
        <v/>
      </c>
      <c r="AM25" s="74" t="str">
        <f t="shared" si="38"/>
        <v/>
      </c>
      <c r="AN25" s="74" t="str">
        <f t="shared" si="39"/>
        <v/>
      </c>
      <c r="AO25" s="74" t="str">
        <f t="shared" si="40"/>
        <v/>
      </c>
      <c r="AP25" s="74" t="str">
        <f t="shared" si="41"/>
        <v/>
      </c>
      <c r="AQ25" s="74" t="str">
        <f t="shared" si="42"/>
        <v/>
      </c>
      <c r="AR25" s="76" t="str">
        <f t="shared" si="43"/>
        <v/>
      </c>
      <c r="AS25" s="38"/>
      <c r="AT25" s="33"/>
      <c r="AU25" s="33"/>
      <c r="AV25" s="33"/>
      <c r="AW25" s="74" t="str">
        <f t="shared" si="44"/>
        <v/>
      </c>
      <c r="AX25" s="33"/>
      <c r="AY25" s="33"/>
      <c r="AZ25" s="34"/>
    </row>
    <row r="26" spans="1:52" ht="15">
      <c r="A26" s="474"/>
      <c r="B26" s="30" t="s">
        <v>12</v>
      </c>
      <c r="C26" s="217">
        <f>'N3'!I33</f>
        <v>0</v>
      </c>
      <c r="D26" s="66" t="str">
        <f t="shared" si="45"/>
        <v/>
      </c>
      <c r="E26" s="67"/>
      <c r="F26" s="67"/>
      <c r="G26" s="67" t="str">
        <f t="shared" si="19"/>
        <v/>
      </c>
      <c r="H26" s="68" t="str">
        <f t="shared" si="20"/>
        <v/>
      </c>
      <c r="I26" s="66"/>
      <c r="J26" s="67"/>
      <c r="K26" s="67"/>
      <c r="L26" s="67"/>
      <c r="M26" s="67"/>
      <c r="N26" s="69" t="str">
        <f t="shared" si="21"/>
        <v/>
      </c>
      <c r="O26" s="67"/>
      <c r="P26" s="67"/>
      <c r="Q26" s="67"/>
      <c r="R26" s="67"/>
      <c r="S26" s="68"/>
      <c r="T26" s="70" t="str">
        <f t="shared" si="22"/>
        <v/>
      </c>
      <c r="U26" s="69" t="str">
        <f t="shared" si="23"/>
        <v/>
      </c>
      <c r="V26" s="69" t="str">
        <f t="shared" si="24"/>
        <v/>
      </c>
      <c r="W26" s="69" t="str">
        <f t="shared" si="25"/>
        <v/>
      </c>
      <c r="X26" s="71" t="str">
        <f t="shared" si="18"/>
        <v/>
      </c>
      <c r="Y26" s="70" t="str">
        <f t="shared" si="26"/>
        <v/>
      </c>
      <c r="Z26" s="67"/>
      <c r="AA26" s="69" t="str">
        <f t="shared" si="27"/>
        <v/>
      </c>
      <c r="AB26" s="67"/>
      <c r="AC26" s="69" t="str">
        <f t="shared" si="28"/>
        <v/>
      </c>
      <c r="AD26" s="69" t="str">
        <f t="shared" si="29"/>
        <v/>
      </c>
      <c r="AE26" s="69" t="str">
        <f t="shared" si="30"/>
        <v/>
      </c>
      <c r="AF26" s="69" t="str">
        <f t="shared" si="31"/>
        <v/>
      </c>
      <c r="AG26" s="69" t="str">
        <f t="shared" si="32"/>
        <v/>
      </c>
      <c r="AH26" s="69" t="str">
        <f t="shared" si="33"/>
        <v/>
      </c>
      <c r="AI26" s="69" t="str">
        <f t="shared" si="34"/>
        <v/>
      </c>
      <c r="AJ26" s="69" t="str">
        <f t="shared" si="35"/>
        <v/>
      </c>
      <c r="AK26" s="69" t="str">
        <f t="shared" si="36"/>
        <v/>
      </c>
      <c r="AL26" s="69" t="str">
        <f t="shared" si="37"/>
        <v/>
      </c>
      <c r="AM26" s="69" t="str">
        <f t="shared" si="38"/>
        <v/>
      </c>
      <c r="AN26" s="69" t="str">
        <f t="shared" si="39"/>
        <v/>
      </c>
      <c r="AO26" s="69" t="str">
        <f t="shared" si="40"/>
        <v/>
      </c>
      <c r="AP26" s="69" t="str">
        <f t="shared" si="41"/>
        <v/>
      </c>
      <c r="AQ26" s="69" t="str">
        <f t="shared" si="42"/>
        <v/>
      </c>
      <c r="AR26" s="71" t="str">
        <f t="shared" si="43"/>
        <v/>
      </c>
      <c r="AS26" s="72"/>
      <c r="AT26" s="67"/>
      <c r="AU26" s="69" t="str">
        <f>IF(C26&lt;&gt;0,2,"")</f>
        <v/>
      </c>
      <c r="AV26" s="67"/>
      <c r="AW26" s="69" t="str">
        <f t="shared" si="44"/>
        <v/>
      </c>
      <c r="AX26" s="69" t="str">
        <f>IF(C26&lt;&gt;0,2,"")</f>
        <v/>
      </c>
      <c r="AY26" s="67"/>
      <c r="AZ26" s="68"/>
    </row>
    <row r="27" spans="1:52" ht="15">
      <c r="A27" s="474"/>
      <c r="B27" s="30" t="s">
        <v>25</v>
      </c>
      <c r="C27" s="217">
        <f>'N3'!I34</f>
        <v>0</v>
      </c>
      <c r="D27" s="40" t="str">
        <f t="shared" si="45"/>
        <v/>
      </c>
      <c r="E27" s="33"/>
      <c r="F27" s="33"/>
      <c r="G27" s="33" t="str">
        <f t="shared" si="19"/>
        <v/>
      </c>
      <c r="H27" s="34" t="str">
        <f t="shared" si="20"/>
        <v/>
      </c>
      <c r="I27" s="40"/>
      <c r="J27" s="33"/>
      <c r="K27" s="33"/>
      <c r="L27" s="33"/>
      <c r="M27" s="33"/>
      <c r="N27" s="74" t="str">
        <f t="shared" si="21"/>
        <v/>
      </c>
      <c r="O27" s="33"/>
      <c r="P27" s="33"/>
      <c r="Q27" s="33"/>
      <c r="R27" s="33"/>
      <c r="S27" s="34"/>
      <c r="T27" s="75" t="str">
        <f t="shared" si="22"/>
        <v/>
      </c>
      <c r="U27" s="74" t="str">
        <f t="shared" si="23"/>
        <v/>
      </c>
      <c r="V27" s="74" t="str">
        <f t="shared" si="24"/>
        <v/>
      </c>
      <c r="W27" s="74" t="str">
        <f t="shared" si="25"/>
        <v/>
      </c>
      <c r="X27" s="76" t="str">
        <f t="shared" si="18"/>
        <v/>
      </c>
      <c r="Y27" s="75" t="str">
        <f t="shared" si="26"/>
        <v/>
      </c>
      <c r="Z27" s="33"/>
      <c r="AA27" s="74" t="str">
        <f t="shared" si="27"/>
        <v/>
      </c>
      <c r="AB27" s="33"/>
      <c r="AC27" s="74" t="str">
        <f t="shared" si="28"/>
        <v/>
      </c>
      <c r="AD27" s="74" t="str">
        <f t="shared" si="29"/>
        <v/>
      </c>
      <c r="AE27" s="74" t="str">
        <f t="shared" si="30"/>
        <v/>
      </c>
      <c r="AF27" s="74" t="str">
        <f t="shared" si="31"/>
        <v/>
      </c>
      <c r="AG27" s="74" t="str">
        <f t="shared" si="32"/>
        <v/>
      </c>
      <c r="AH27" s="74" t="str">
        <f t="shared" si="33"/>
        <v/>
      </c>
      <c r="AI27" s="74" t="str">
        <f t="shared" si="34"/>
        <v/>
      </c>
      <c r="AJ27" s="74" t="str">
        <f t="shared" si="35"/>
        <v/>
      </c>
      <c r="AK27" s="74" t="str">
        <f t="shared" si="36"/>
        <v/>
      </c>
      <c r="AL27" s="74" t="str">
        <f t="shared" si="37"/>
        <v/>
      </c>
      <c r="AM27" s="74" t="str">
        <f t="shared" si="38"/>
        <v/>
      </c>
      <c r="AN27" s="74" t="str">
        <f t="shared" si="39"/>
        <v/>
      </c>
      <c r="AO27" s="74" t="str">
        <f t="shared" si="40"/>
        <v/>
      </c>
      <c r="AP27" s="74" t="str">
        <f t="shared" si="41"/>
        <v/>
      </c>
      <c r="AQ27" s="74" t="str">
        <f t="shared" si="42"/>
        <v/>
      </c>
      <c r="AR27" s="76" t="str">
        <f t="shared" si="43"/>
        <v/>
      </c>
      <c r="AS27" s="38"/>
      <c r="AT27" s="33"/>
      <c r="AU27" s="74" t="str">
        <f>IF(C27&lt;&gt;0,2,"")</f>
        <v/>
      </c>
      <c r="AV27" s="33"/>
      <c r="AW27" s="74" t="str">
        <f t="shared" si="44"/>
        <v/>
      </c>
      <c r="AX27" s="33"/>
      <c r="AY27" s="74" t="str">
        <f>IF(C27&lt;&gt;0,2,"")</f>
        <v/>
      </c>
      <c r="AZ27" s="34"/>
    </row>
    <row r="28" spans="1:52" ht="15">
      <c r="A28" s="474"/>
      <c r="B28" s="30" t="s">
        <v>26</v>
      </c>
      <c r="C28" s="217">
        <f>'N3'!I35</f>
        <v>0</v>
      </c>
      <c r="D28" s="66" t="str">
        <f>IF($C$28&lt;&gt;0,2,"")</f>
        <v/>
      </c>
      <c r="E28" s="67" t="str">
        <f>IF($C$28&lt;&gt;0,2,"")</f>
        <v/>
      </c>
      <c r="F28" s="67" t="str">
        <f>IF($C$28&lt;&gt;0,2,"")</f>
        <v/>
      </c>
      <c r="G28" s="67" t="str">
        <f t="shared" si="19"/>
        <v/>
      </c>
      <c r="H28" s="68" t="str">
        <f t="shared" si="20"/>
        <v/>
      </c>
      <c r="I28" s="66"/>
      <c r="J28" s="67"/>
      <c r="K28" s="67"/>
      <c r="L28" s="67"/>
      <c r="M28" s="67"/>
      <c r="N28" s="69" t="str">
        <f t="shared" si="21"/>
        <v/>
      </c>
      <c r="O28" s="67"/>
      <c r="P28" s="67"/>
      <c r="Q28" s="67"/>
      <c r="R28" s="67"/>
      <c r="S28" s="68"/>
      <c r="T28" s="70" t="str">
        <f t="shared" si="22"/>
        <v/>
      </c>
      <c r="U28" s="69" t="str">
        <f t="shared" si="23"/>
        <v/>
      </c>
      <c r="V28" s="69" t="str">
        <f t="shared" si="24"/>
        <v/>
      </c>
      <c r="W28" s="69" t="str">
        <f t="shared" si="25"/>
        <v/>
      </c>
      <c r="X28" s="71" t="str">
        <f t="shared" si="18"/>
        <v/>
      </c>
      <c r="Y28" s="70" t="str">
        <f t="shared" si="26"/>
        <v/>
      </c>
      <c r="Z28" s="67"/>
      <c r="AA28" s="69" t="str">
        <f t="shared" si="27"/>
        <v/>
      </c>
      <c r="AB28" s="67"/>
      <c r="AC28" s="69" t="str">
        <f t="shared" si="28"/>
        <v/>
      </c>
      <c r="AD28" s="69" t="str">
        <f t="shared" si="29"/>
        <v/>
      </c>
      <c r="AE28" s="69" t="str">
        <f t="shared" si="30"/>
        <v/>
      </c>
      <c r="AF28" s="69" t="str">
        <f t="shared" si="31"/>
        <v/>
      </c>
      <c r="AG28" s="69" t="str">
        <f t="shared" si="32"/>
        <v/>
      </c>
      <c r="AH28" s="69" t="str">
        <f t="shared" si="33"/>
        <v/>
      </c>
      <c r="AI28" s="69" t="str">
        <f t="shared" si="34"/>
        <v/>
      </c>
      <c r="AJ28" s="69" t="str">
        <f t="shared" si="35"/>
        <v/>
      </c>
      <c r="AK28" s="69" t="str">
        <f t="shared" si="36"/>
        <v/>
      </c>
      <c r="AL28" s="69" t="str">
        <f t="shared" si="37"/>
        <v/>
      </c>
      <c r="AM28" s="69" t="str">
        <f t="shared" si="38"/>
        <v/>
      </c>
      <c r="AN28" s="69" t="str">
        <f t="shared" si="39"/>
        <v/>
      </c>
      <c r="AO28" s="69" t="str">
        <f t="shared" si="40"/>
        <v/>
      </c>
      <c r="AP28" s="69" t="str">
        <f t="shared" si="41"/>
        <v/>
      </c>
      <c r="AQ28" s="69" t="str">
        <f t="shared" si="42"/>
        <v/>
      </c>
      <c r="AR28" s="71" t="str">
        <f t="shared" si="43"/>
        <v/>
      </c>
      <c r="AS28" s="72"/>
      <c r="AT28" s="69" t="str">
        <f>IF(C28&lt;&gt;0,2,"")</f>
        <v/>
      </c>
      <c r="AU28" s="67"/>
      <c r="AV28" s="67"/>
      <c r="AW28" s="69" t="str">
        <f t="shared" si="44"/>
        <v/>
      </c>
      <c r="AX28" s="67"/>
      <c r="AY28" s="67"/>
      <c r="AZ28" s="68"/>
    </row>
    <row r="29" spans="1:52" ht="15.75" thickBot="1">
      <c r="A29" s="475"/>
      <c r="B29" s="31" t="s">
        <v>27</v>
      </c>
      <c r="C29" s="218">
        <f>'N3'!I36</f>
        <v>0</v>
      </c>
      <c r="D29" s="41"/>
      <c r="E29" s="35"/>
      <c r="F29" s="35"/>
      <c r="G29" s="35" t="str">
        <f t="shared" si="19"/>
        <v/>
      </c>
      <c r="H29" s="36" t="str">
        <f t="shared" si="20"/>
        <v/>
      </c>
      <c r="I29" s="41" t="str">
        <f>IF(C29&lt;&gt;0,2,"")</f>
        <v/>
      </c>
      <c r="J29" s="35"/>
      <c r="K29" s="35"/>
      <c r="L29" s="35"/>
      <c r="M29" s="35"/>
      <c r="N29" s="77" t="str">
        <f t="shared" si="21"/>
        <v/>
      </c>
      <c r="O29" s="35"/>
      <c r="P29" s="77" t="str">
        <f>IF(C29&lt;&gt;0,2,"")</f>
        <v/>
      </c>
      <c r="Q29" s="77" t="str">
        <f>IF(C29&lt;&gt;0,2,"")</f>
        <v/>
      </c>
      <c r="R29" s="77" t="str">
        <f>IF(C29&lt;&gt;0,2,"")</f>
        <v/>
      </c>
      <c r="S29" s="78" t="str">
        <f>IF(C29&lt;&gt;0,2,"")</f>
        <v/>
      </c>
      <c r="T29" s="79" t="str">
        <f t="shared" si="22"/>
        <v/>
      </c>
      <c r="U29" s="77" t="str">
        <f t="shared" si="23"/>
        <v/>
      </c>
      <c r="V29" s="77" t="str">
        <f t="shared" si="24"/>
        <v/>
      </c>
      <c r="W29" s="77" t="str">
        <f t="shared" si="25"/>
        <v/>
      </c>
      <c r="X29" s="78" t="str">
        <f t="shared" si="18"/>
        <v/>
      </c>
      <c r="Y29" s="79" t="str">
        <f t="shared" si="26"/>
        <v/>
      </c>
      <c r="Z29" s="35"/>
      <c r="AA29" s="77" t="str">
        <f t="shared" si="27"/>
        <v/>
      </c>
      <c r="AB29" s="35"/>
      <c r="AC29" s="77" t="str">
        <f t="shared" si="28"/>
        <v/>
      </c>
      <c r="AD29" s="77" t="str">
        <f t="shared" si="29"/>
        <v/>
      </c>
      <c r="AE29" s="77" t="str">
        <f t="shared" si="30"/>
        <v/>
      </c>
      <c r="AF29" s="77" t="str">
        <f t="shared" si="31"/>
        <v/>
      </c>
      <c r="AG29" s="77" t="str">
        <f t="shared" si="32"/>
        <v/>
      </c>
      <c r="AH29" s="77" t="str">
        <f t="shared" si="33"/>
        <v/>
      </c>
      <c r="AI29" s="77" t="str">
        <f t="shared" si="34"/>
        <v/>
      </c>
      <c r="AJ29" s="77" t="str">
        <f t="shared" si="35"/>
        <v/>
      </c>
      <c r="AK29" s="77" t="str">
        <f t="shared" si="36"/>
        <v/>
      </c>
      <c r="AL29" s="77" t="str">
        <f t="shared" si="37"/>
        <v/>
      </c>
      <c r="AM29" s="77" t="str">
        <f t="shared" si="38"/>
        <v/>
      </c>
      <c r="AN29" s="77" t="str">
        <f t="shared" si="39"/>
        <v/>
      </c>
      <c r="AO29" s="77" t="str">
        <f t="shared" si="40"/>
        <v/>
      </c>
      <c r="AP29" s="77" t="str">
        <f t="shared" si="41"/>
        <v/>
      </c>
      <c r="AQ29" s="77" t="str">
        <f t="shared" si="42"/>
        <v/>
      </c>
      <c r="AR29" s="78" t="str">
        <f t="shared" si="43"/>
        <v/>
      </c>
      <c r="AS29" s="80" t="str">
        <f>IF(C29&lt;&gt;0,2,"")</f>
        <v/>
      </c>
      <c r="AT29" s="35"/>
      <c r="AU29" s="35"/>
      <c r="AV29" s="35"/>
      <c r="AW29" s="77" t="str">
        <f t="shared" si="44"/>
        <v/>
      </c>
      <c r="AX29" s="35"/>
      <c r="AY29" s="77" t="str">
        <f>IF(C29&lt;&gt;0,2,"")</f>
        <v/>
      </c>
      <c r="AZ29" s="78" t="str">
        <f>IF(C29&lt;&gt;0,2,"")</f>
        <v/>
      </c>
    </row>
    <row r="30" spans="1:52" ht="15">
      <c r="A30" s="156"/>
      <c r="B30" s="157"/>
      <c r="C30" s="156"/>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row>
    <row r="31" spans="1:52" ht="26.25">
      <c r="A31" s="459" t="s">
        <v>218</v>
      </c>
      <c r="B31" s="459"/>
      <c r="C31" s="459"/>
      <c r="D31" s="32">
        <f>MAX(D6:D29)</f>
        <v>0</v>
      </c>
      <c r="E31" s="32">
        <f aca="true" t="shared" si="46" ref="E31:AZ31">MAX(E6:E29)</f>
        <v>0</v>
      </c>
      <c r="F31" s="32">
        <f t="shared" si="46"/>
        <v>0</v>
      </c>
      <c r="G31" s="32">
        <f t="shared" si="46"/>
        <v>0</v>
      </c>
      <c r="H31" s="32">
        <f t="shared" si="46"/>
        <v>0</v>
      </c>
      <c r="I31" s="32">
        <f t="shared" si="46"/>
        <v>0</v>
      </c>
      <c r="J31" s="32">
        <f t="shared" si="46"/>
        <v>0</v>
      </c>
      <c r="K31" s="32">
        <f t="shared" si="46"/>
        <v>0</v>
      </c>
      <c r="L31" s="32">
        <f t="shared" si="46"/>
        <v>0</v>
      </c>
      <c r="M31" s="32">
        <f t="shared" si="46"/>
        <v>0</v>
      </c>
      <c r="N31" s="32">
        <f t="shared" si="46"/>
        <v>0</v>
      </c>
      <c r="O31" s="32">
        <f>MAX(O6:O29)</f>
        <v>0</v>
      </c>
      <c r="P31" s="32">
        <f t="shared" si="46"/>
        <v>0</v>
      </c>
      <c r="Q31" s="32">
        <f>MAX(Q6:Q29)</f>
        <v>0</v>
      </c>
      <c r="R31" s="32">
        <f t="shared" si="46"/>
        <v>0</v>
      </c>
      <c r="S31" s="32">
        <f t="shared" si="46"/>
        <v>0</v>
      </c>
      <c r="T31" s="32">
        <f t="shared" si="46"/>
        <v>0</v>
      </c>
      <c r="U31" s="32">
        <f t="shared" si="46"/>
        <v>0</v>
      </c>
      <c r="V31" s="32">
        <f t="shared" si="46"/>
        <v>0</v>
      </c>
      <c r="W31" s="32">
        <f t="shared" si="46"/>
        <v>0</v>
      </c>
      <c r="X31" s="32">
        <f t="shared" si="46"/>
        <v>0</v>
      </c>
      <c r="Y31" s="32">
        <f t="shared" si="46"/>
        <v>0</v>
      </c>
      <c r="Z31" s="32">
        <f>MAX(Z6:Z29)</f>
        <v>0</v>
      </c>
      <c r="AA31" s="32">
        <f t="shared" si="46"/>
        <v>0</v>
      </c>
      <c r="AB31" s="32">
        <f t="shared" si="46"/>
        <v>0</v>
      </c>
      <c r="AC31" s="32">
        <f t="shared" si="46"/>
        <v>0</v>
      </c>
      <c r="AD31" s="32">
        <f t="shared" si="46"/>
        <v>0</v>
      </c>
      <c r="AE31" s="32">
        <f t="shared" si="46"/>
        <v>0</v>
      </c>
      <c r="AF31" s="32">
        <f t="shared" si="46"/>
        <v>0</v>
      </c>
      <c r="AG31" s="32">
        <f t="shared" si="46"/>
        <v>0</v>
      </c>
      <c r="AH31" s="32">
        <f t="shared" si="46"/>
        <v>0</v>
      </c>
      <c r="AI31" s="32">
        <f t="shared" si="46"/>
        <v>0</v>
      </c>
      <c r="AJ31" s="32">
        <f t="shared" si="46"/>
        <v>0</v>
      </c>
      <c r="AK31" s="32">
        <f t="shared" si="46"/>
        <v>0</v>
      </c>
      <c r="AL31" s="32">
        <f t="shared" si="46"/>
        <v>0</v>
      </c>
      <c r="AM31" s="32">
        <f t="shared" si="46"/>
        <v>0</v>
      </c>
      <c r="AN31" s="32">
        <f t="shared" si="46"/>
        <v>0</v>
      </c>
      <c r="AO31" s="32">
        <f t="shared" si="46"/>
        <v>0</v>
      </c>
      <c r="AP31" s="32">
        <f t="shared" si="46"/>
        <v>0</v>
      </c>
      <c r="AQ31" s="32">
        <f t="shared" si="46"/>
        <v>0</v>
      </c>
      <c r="AR31" s="32">
        <f t="shared" si="46"/>
        <v>0</v>
      </c>
      <c r="AS31" s="32">
        <f t="shared" si="46"/>
        <v>0</v>
      </c>
      <c r="AT31" s="32">
        <f t="shared" si="46"/>
        <v>0</v>
      </c>
      <c r="AU31" s="32">
        <f t="shared" si="46"/>
        <v>0</v>
      </c>
      <c r="AV31" s="32">
        <f t="shared" si="46"/>
        <v>0</v>
      </c>
      <c r="AW31" s="32">
        <f t="shared" si="46"/>
        <v>0</v>
      </c>
      <c r="AX31" s="32">
        <f t="shared" si="46"/>
        <v>0</v>
      </c>
      <c r="AY31" s="32">
        <f t="shared" si="46"/>
        <v>0</v>
      </c>
      <c r="AZ31" s="32">
        <f t="shared" si="46"/>
        <v>0</v>
      </c>
    </row>
    <row r="32" spans="1:52" ht="15.75" thickBot="1">
      <c r="A32" s="476" t="s">
        <v>225</v>
      </c>
      <c r="B32" s="477" t="s">
        <v>364</v>
      </c>
      <c r="C32" s="477"/>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row>
    <row r="33" spans="1:52" ht="15">
      <c r="A33" s="476"/>
      <c r="B33" s="477"/>
      <c r="C33" s="477"/>
      <c r="D33" s="155"/>
      <c r="E33" s="438" t="s">
        <v>219</v>
      </c>
      <c r="F33" s="440">
        <v>49</v>
      </c>
      <c r="G33" s="440"/>
      <c r="H33" s="478" t="s">
        <v>220</v>
      </c>
      <c r="I33" s="479"/>
      <c r="J33" s="479"/>
      <c r="K33" s="479"/>
      <c r="L33" s="479"/>
      <c r="M33" s="479"/>
      <c r="N33" s="479"/>
      <c r="O33" s="479"/>
      <c r="P33" s="479"/>
      <c r="Q33" s="479"/>
      <c r="R33" s="236"/>
      <c r="S33" s="155"/>
      <c r="T33" s="433"/>
      <c r="U33" s="433"/>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6"/>
      <c r="AZ33" s="156"/>
    </row>
    <row r="34" spans="1:52" ht="15">
      <c r="A34" s="476"/>
      <c r="B34" s="477"/>
      <c r="C34" s="477"/>
      <c r="D34" s="155"/>
      <c r="E34" s="439"/>
      <c r="F34" s="441"/>
      <c r="G34" s="441"/>
      <c r="H34" s="480"/>
      <c r="I34" s="481"/>
      <c r="J34" s="481"/>
      <c r="K34" s="481"/>
      <c r="L34" s="481"/>
      <c r="M34" s="481"/>
      <c r="N34" s="481"/>
      <c r="O34" s="481"/>
      <c r="P34" s="481"/>
      <c r="Q34" s="481"/>
      <c r="R34" s="238"/>
      <c r="S34" s="155"/>
      <c r="T34" s="434"/>
      <c r="U34" s="434"/>
      <c r="V34" s="165"/>
      <c r="W34" s="165"/>
      <c r="X34" s="165"/>
      <c r="Y34" s="165"/>
      <c r="Z34" s="165"/>
      <c r="AA34" s="165"/>
      <c r="AB34" s="16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6"/>
      <c r="AZ34" s="156"/>
    </row>
    <row r="35" spans="1:52" ht="15">
      <c r="A35" s="476"/>
      <c r="B35" s="477"/>
      <c r="C35" s="477"/>
      <c r="D35" s="155"/>
      <c r="E35" s="239"/>
      <c r="F35" s="237"/>
      <c r="G35" s="237"/>
      <c r="H35" s="237"/>
      <c r="I35" s="237"/>
      <c r="J35" s="237"/>
      <c r="K35" s="237"/>
      <c r="L35" s="237"/>
      <c r="M35" s="237"/>
      <c r="N35" s="237"/>
      <c r="O35" s="237"/>
      <c r="P35" s="237"/>
      <c r="Q35" s="237"/>
      <c r="R35" s="238"/>
      <c r="S35" s="155"/>
      <c r="T35" s="434"/>
      <c r="U35" s="434"/>
      <c r="V35" s="165"/>
      <c r="W35" s="165"/>
      <c r="X35" s="165"/>
      <c r="Y35" s="165"/>
      <c r="Z35" s="165"/>
      <c r="AA35" s="165"/>
      <c r="AB35" s="16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6"/>
      <c r="AZ35" s="156"/>
    </row>
    <row r="36" spans="1:52" ht="15">
      <c r="A36" s="467" t="s">
        <v>226</v>
      </c>
      <c r="B36" s="477" t="s">
        <v>365</v>
      </c>
      <c r="C36" s="477"/>
      <c r="D36" s="155"/>
      <c r="E36" s="493" t="s">
        <v>222</v>
      </c>
      <c r="F36" s="494"/>
      <c r="G36" s="492">
        <f>COUNTIF($D$31:$AZ$31,2)</f>
        <v>0</v>
      </c>
      <c r="H36" s="492"/>
      <c r="I36" s="480" t="s">
        <v>366</v>
      </c>
      <c r="J36" s="481"/>
      <c r="K36" s="481"/>
      <c r="L36" s="481"/>
      <c r="M36" s="481"/>
      <c r="N36" s="481"/>
      <c r="O36" s="481"/>
      <c r="P36" s="481"/>
      <c r="Q36" s="481"/>
      <c r="R36" s="495"/>
      <c r="S36" s="155"/>
      <c r="T36" s="414" t="s">
        <v>266</v>
      </c>
      <c r="U36" s="414"/>
      <c r="V36" s="213">
        <f>D3</f>
        <v>0</v>
      </c>
      <c r="W36" s="165"/>
      <c r="X36" s="165"/>
      <c r="Y36" s="165"/>
      <c r="Z36" s="165"/>
      <c r="AA36" s="165"/>
      <c r="AB36" s="16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6"/>
      <c r="AZ36" s="156"/>
    </row>
    <row r="37" spans="1:52" ht="15">
      <c r="A37" s="468"/>
      <c r="B37" s="477"/>
      <c r="C37" s="477"/>
      <c r="D37" s="155"/>
      <c r="E37" s="493"/>
      <c r="F37" s="494"/>
      <c r="G37" s="492"/>
      <c r="H37" s="492"/>
      <c r="I37" s="480"/>
      <c r="J37" s="481"/>
      <c r="K37" s="481"/>
      <c r="L37" s="481"/>
      <c r="M37" s="481"/>
      <c r="N37" s="481"/>
      <c r="O37" s="481"/>
      <c r="P37" s="481"/>
      <c r="Q37" s="481"/>
      <c r="R37" s="495"/>
      <c r="S37" s="155"/>
      <c r="T37" s="414" t="s">
        <v>267</v>
      </c>
      <c r="U37" s="414"/>
      <c r="V37" s="213">
        <f>I3</f>
        <v>0</v>
      </c>
      <c r="W37" s="165"/>
      <c r="X37" s="165"/>
      <c r="Y37" s="165"/>
      <c r="Z37" s="165"/>
      <c r="AA37" s="165"/>
      <c r="AB37" s="16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6"/>
      <c r="AZ37" s="156"/>
    </row>
    <row r="38" spans="1:52" ht="15">
      <c r="A38" s="468"/>
      <c r="B38" s="477"/>
      <c r="C38" s="477"/>
      <c r="D38" s="155"/>
      <c r="E38" s="493" t="s">
        <v>222</v>
      </c>
      <c r="F38" s="494"/>
      <c r="G38" s="492">
        <f>COUNTIF($D$31:$AZ$31,1)</f>
        <v>0</v>
      </c>
      <c r="H38" s="492"/>
      <c r="I38" s="480" t="s">
        <v>367</v>
      </c>
      <c r="J38" s="481"/>
      <c r="K38" s="481"/>
      <c r="L38" s="481"/>
      <c r="M38" s="481"/>
      <c r="N38" s="481"/>
      <c r="O38" s="481"/>
      <c r="P38" s="481"/>
      <c r="Q38" s="481"/>
      <c r="R38" s="495"/>
      <c r="S38" s="155"/>
      <c r="T38" s="414" t="s">
        <v>268</v>
      </c>
      <c r="U38" s="414"/>
      <c r="V38" s="213">
        <f>T3</f>
        <v>0</v>
      </c>
      <c r="W38" s="165"/>
      <c r="X38" s="165"/>
      <c r="Y38" s="165"/>
      <c r="Z38" s="165"/>
      <c r="AA38" s="165"/>
      <c r="AB38" s="16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6"/>
      <c r="AZ38" s="156"/>
    </row>
    <row r="39" spans="1:52" ht="15">
      <c r="A39" s="469"/>
      <c r="B39" s="477"/>
      <c r="C39" s="477"/>
      <c r="D39" s="155"/>
      <c r="E39" s="493"/>
      <c r="F39" s="494"/>
      <c r="G39" s="492"/>
      <c r="H39" s="492"/>
      <c r="I39" s="480"/>
      <c r="J39" s="481"/>
      <c r="K39" s="481"/>
      <c r="L39" s="481"/>
      <c r="M39" s="481"/>
      <c r="N39" s="481"/>
      <c r="O39" s="481"/>
      <c r="P39" s="481"/>
      <c r="Q39" s="481"/>
      <c r="R39" s="495"/>
      <c r="S39" s="155"/>
      <c r="T39" s="414" t="s">
        <v>269</v>
      </c>
      <c r="U39" s="414"/>
      <c r="V39" s="213">
        <f>Y3</f>
        <v>0</v>
      </c>
      <c r="W39" s="165"/>
      <c r="X39" s="165"/>
      <c r="Y39" s="165"/>
      <c r="Z39" s="165"/>
      <c r="AA39" s="165"/>
      <c r="AB39" s="16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6"/>
      <c r="AZ39" s="156"/>
    </row>
    <row r="40" spans="1:52" ht="15">
      <c r="A40" s="467" t="s">
        <v>227</v>
      </c>
      <c r="B40" s="477" t="s">
        <v>368</v>
      </c>
      <c r="C40" s="477"/>
      <c r="D40" s="155"/>
      <c r="E40" s="239"/>
      <c r="F40" s="237"/>
      <c r="G40" s="237"/>
      <c r="H40" s="237"/>
      <c r="I40" s="237"/>
      <c r="J40" s="237"/>
      <c r="K40" s="237"/>
      <c r="L40" s="237"/>
      <c r="M40" s="237"/>
      <c r="N40" s="237"/>
      <c r="O40" s="237"/>
      <c r="P40" s="237"/>
      <c r="Q40" s="240"/>
      <c r="R40" s="241"/>
      <c r="S40" s="155"/>
      <c r="T40" s="414" t="s">
        <v>270</v>
      </c>
      <c r="U40" s="414"/>
      <c r="V40" s="213">
        <f>AS3</f>
        <v>0</v>
      </c>
      <c r="W40" s="165"/>
      <c r="X40" s="165"/>
      <c r="Y40" s="165"/>
      <c r="Z40" s="165"/>
      <c r="AA40" s="165"/>
      <c r="AB40" s="16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6"/>
      <c r="AZ40" s="156"/>
    </row>
    <row r="41" spans="1:52" ht="15">
      <c r="A41" s="468"/>
      <c r="B41" s="477"/>
      <c r="C41" s="477"/>
      <c r="D41" s="155"/>
      <c r="E41" s="439" t="s">
        <v>221</v>
      </c>
      <c r="F41" s="481"/>
      <c r="G41" s="481"/>
      <c r="H41" s="481"/>
      <c r="I41" s="490">
        <f>$G$36/$F$33</f>
        <v>0</v>
      </c>
      <c r="J41" s="490"/>
      <c r="K41" s="482" t="s">
        <v>223</v>
      </c>
      <c r="L41" s="483"/>
      <c r="M41" s="483"/>
      <c r="N41" s="483"/>
      <c r="O41" s="483"/>
      <c r="P41" s="483"/>
      <c r="Q41" s="483"/>
      <c r="R41" s="484"/>
      <c r="S41" s="155"/>
      <c r="T41" s="165"/>
      <c r="U41" s="165"/>
      <c r="V41" s="165"/>
      <c r="W41" s="165"/>
      <c r="X41" s="165"/>
      <c r="Y41" s="165"/>
      <c r="Z41" s="165"/>
      <c r="AA41" s="165"/>
      <c r="AB41" s="16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6"/>
      <c r="AZ41" s="156"/>
    </row>
    <row r="42" spans="1:52" ht="15.75" thickBot="1">
      <c r="A42" s="468"/>
      <c r="B42" s="477"/>
      <c r="C42" s="477"/>
      <c r="D42" s="155"/>
      <c r="E42" s="488"/>
      <c r="F42" s="489"/>
      <c r="G42" s="489"/>
      <c r="H42" s="489"/>
      <c r="I42" s="491"/>
      <c r="J42" s="491"/>
      <c r="K42" s="485"/>
      <c r="L42" s="486"/>
      <c r="M42" s="486"/>
      <c r="N42" s="486"/>
      <c r="O42" s="486"/>
      <c r="P42" s="486"/>
      <c r="Q42" s="486"/>
      <c r="R42" s="487"/>
      <c r="S42" s="155"/>
      <c r="T42" s="165"/>
      <c r="U42" s="165"/>
      <c r="V42" s="165"/>
      <c r="W42" s="165"/>
      <c r="X42" s="165"/>
      <c r="Y42" s="165"/>
      <c r="Z42" s="165"/>
      <c r="AA42" s="165"/>
      <c r="AB42" s="16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6"/>
      <c r="AZ42" s="156"/>
    </row>
    <row r="43" spans="1:52" ht="15">
      <c r="A43" s="469"/>
      <c r="B43" s="477"/>
      <c r="C43" s="477"/>
      <c r="D43" s="155"/>
      <c r="E43" s="155"/>
      <c r="F43" s="155"/>
      <c r="G43" s="155"/>
      <c r="H43" s="155"/>
      <c r="I43" s="155"/>
      <c r="J43" s="155"/>
      <c r="K43" s="155"/>
      <c r="L43" s="155"/>
      <c r="M43" s="155"/>
      <c r="N43" s="155"/>
      <c r="O43" s="155"/>
      <c r="P43" s="155"/>
      <c r="Q43" s="155"/>
      <c r="R43" s="155"/>
      <c r="S43" s="155"/>
      <c r="T43" s="165"/>
      <c r="U43" s="165"/>
      <c r="V43" s="165"/>
      <c r="W43" s="165"/>
      <c r="X43" s="165"/>
      <c r="Y43" s="165"/>
      <c r="Z43" s="165"/>
      <c r="AA43" s="165"/>
      <c r="AB43" s="16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row>
  </sheetData>
  <sheetProtection algorithmName="SHA-512" hashValue="Jlmgv3yhUEjoVKUAt2Tpt56iMtK0I1mZcbFgpvN1VF9F21pgUQsmVnQXkPo4y0v99YqO/oBK+iDIBKyWhfCywQ==" saltValue="ncUGAl5pmymW3XsdSdZ47w==" spinCount="100000" sheet="1" objects="1" scenarios="1" selectLockedCells="1"/>
  <mergeCells count="43">
    <mergeCell ref="H33:Q34"/>
    <mergeCell ref="A40:A43"/>
    <mergeCell ref="B36:C39"/>
    <mergeCell ref="B40:C43"/>
    <mergeCell ref="K41:R42"/>
    <mergeCell ref="E41:H42"/>
    <mergeCell ref="I41:J42"/>
    <mergeCell ref="G36:H37"/>
    <mergeCell ref="G38:H39"/>
    <mergeCell ref="E36:F37"/>
    <mergeCell ref="E38:F39"/>
    <mergeCell ref="I36:R37"/>
    <mergeCell ref="I38:R39"/>
    <mergeCell ref="A1:A4"/>
    <mergeCell ref="A31:C31"/>
    <mergeCell ref="A6:A13"/>
    <mergeCell ref="B2:C3"/>
    <mergeCell ref="A36:A39"/>
    <mergeCell ref="A14:A21"/>
    <mergeCell ref="A22:A29"/>
    <mergeCell ref="A32:A35"/>
    <mergeCell ref="B32:C35"/>
    <mergeCell ref="Y3:AR3"/>
    <mergeCell ref="AS3:AZ3"/>
    <mergeCell ref="Y1:AR2"/>
    <mergeCell ref="AS1:AZ2"/>
    <mergeCell ref="B1:C1"/>
    <mergeCell ref="T38:U38"/>
    <mergeCell ref="T39:U39"/>
    <mergeCell ref="T40:U40"/>
    <mergeCell ref="D1:H2"/>
    <mergeCell ref="I1:S2"/>
    <mergeCell ref="T1:X2"/>
    <mergeCell ref="T33:U33"/>
    <mergeCell ref="T34:U34"/>
    <mergeCell ref="T35:U35"/>
    <mergeCell ref="T36:U36"/>
    <mergeCell ref="T37:U37"/>
    <mergeCell ref="D3:H3"/>
    <mergeCell ref="I3:S3"/>
    <mergeCell ref="T3:X3"/>
    <mergeCell ref="E33:E34"/>
    <mergeCell ref="F33:G34"/>
  </mergeCells>
  <conditionalFormatting sqref="D31:AZ31">
    <cfRule type="iconSet" priority="2">
      <iconSet iconSet="3Symbols" showValue="0">
        <cfvo type="percent" val="0"/>
        <cfvo type="num" val="0"/>
        <cfvo type="num" val="2"/>
      </iconSet>
    </cfRule>
  </conditionalFormatting>
  <conditionalFormatting sqref="I41:J42">
    <cfRule type="colorScale" priority="1">
      <colorScale>
        <cfvo type="min" val="0"/>
        <cfvo type="percentile" val="50"/>
        <cfvo type="max"/>
        <color rgb="FF63BE7B"/>
        <color rgb="FFFFEB84"/>
        <color rgb="FFF8696B"/>
      </colorScale>
    </cfRule>
  </conditionalFormatting>
  <printOptions/>
  <pageMargins left="0.7" right="0.7" top="0.75" bottom="0.75" header="0.3" footer="0.3"/>
  <pageSetup fitToHeight="1" fitToWidth="1" horizontalDpi="300" verticalDpi="300" orientation="landscape" paperSize="9" scale="41" r:id="rId4"/>
  <drawing r:id="rId3"/>
  <legacyDrawing r:id="rId2"/>
  <extLst>
    <ext xmlns:x14="http://schemas.microsoft.com/office/spreadsheetml/2009/9/main" uri="{78C0D931-6437-407d-A8EE-F0AAD7539E65}">
      <x14:conditionalFormattings>
        <x14:conditionalFormatting xmlns:xm="http://schemas.microsoft.com/office/excel/2006/main">
          <x14:cfRule type="iconSet" priority="3">
            <x14:iconSet iconSet="3Symbols" custom="1" showValue="0">
              <x14:cfvo type="percent">
                <xm:f>0</xm:f>
              </x14:cfvo>
              <x14:cfvo gte="0" type="num">
                <xm:f>0</xm:f>
              </x14:cfvo>
              <x14:cfvo type="num">
                <xm:f>2</xm:f>
              </x14:cfvo>
              <x14:cfIcon iconSet="3Symbols2" iconId="0"/>
              <x14:cfIcon iconSet="3Symbols" iconId="1"/>
              <x14:cfIcon iconSet="3Symbols2" iconId="2"/>
            </x14:iconSet>
            <x14:dxf/>
          </x14:cfRule>
          <xm:sqref>R23:S23 D6:AZ22 T23:AZ29 O24:S29 O23:P23 D23:N29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2014-10-17T13:44:23Z</dcterms:modified>
  <cp:category/>
  <cp:version/>
  <cp:contentType/>
  <cp:contentStatus/>
</cp:coreProperties>
</file>