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65521" windowWidth="11400" windowHeight="8160" tabRatio="601" activeTab="0"/>
  </bookViews>
  <sheets>
    <sheet name="1) A lire" sheetId="1" r:id="rId1"/>
    <sheet name="2) Grille d'évaluation" sheetId="2" r:id="rId2"/>
    <sheet name="3) Résultats" sheetId="3" r:id="rId3"/>
    <sheet name="4) Cartographie" sheetId="4" r:id="rId4"/>
    <sheet name="5) Fiche d'amélioration" sheetId="5" r:id="rId5"/>
  </sheets>
  <definedNames/>
  <calcPr fullCalcOnLoad="1"/>
</workbook>
</file>

<file path=xl/comments2.xml><?xml version="1.0" encoding="utf-8"?>
<comments xmlns="http://schemas.openxmlformats.org/spreadsheetml/2006/main">
  <authors>
    <author>TAMAMES</author>
  </authors>
  <commentList>
    <comment ref="L4" authorId="0">
      <text>
        <r>
          <rPr>
            <b/>
            <sz val="9"/>
            <rFont val="Tahoma"/>
            <family val="2"/>
          </rPr>
          <t>échelle de cotation non linéaire rendant les premières améliorations très encourageantes au regard du niveau d'exigence requis</t>
        </r>
        <r>
          <rPr>
            <sz val="9"/>
            <rFont val="Tahoma"/>
            <family val="2"/>
          </rPr>
          <t xml:space="preserve">
</t>
        </r>
      </text>
    </comment>
    <comment ref="T6"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<sst xmlns="http://schemas.openxmlformats.org/spreadsheetml/2006/main" count="67" uniqueCount="59">
  <si>
    <t>Affirmations</t>
  </si>
  <si>
    <t>pondération
item principal
 (O à 1)</t>
  </si>
  <si>
    <t>Choix à faire
manuel</t>
  </si>
  <si>
    <t>NA</t>
  </si>
  <si>
    <t>SYNTHESE DES RESULTATS</t>
  </si>
  <si>
    <t>plutôt faux</t>
  </si>
  <si>
    <t>plutôt vrai</t>
  </si>
  <si>
    <t xml:space="preserve">vrai </t>
  </si>
  <si>
    <t xml:space="preserve">faux </t>
  </si>
  <si>
    <t>Date :</t>
  </si>
  <si>
    <t>PROBLEME:</t>
  </si>
  <si>
    <t>FAITS :</t>
  </si>
  <si>
    <t>CAUSES :</t>
  </si>
  <si>
    <t>CONSEQUENCES :</t>
  </si>
  <si>
    <t>RECOMMANDATIONS :</t>
  </si>
  <si>
    <t>PROPOSITIONS :</t>
  </si>
  <si>
    <t>Valeur numérique du choix</t>
  </si>
  <si>
    <t>Cotation (0 à 1)</t>
  </si>
  <si>
    <t>Niveau</t>
  </si>
  <si>
    <t>somme 
(0 à 1)</t>
  </si>
  <si>
    <t>pondération
sous-processus
 (O à 1)</t>
  </si>
  <si>
    <t>Note
relative
au
sous-processus</t>
  </si>
  <si>
    <t>Note
relative 
au processus</t>
  </si>
  <si>
    <t>MES MISSIONS :</t>
  </si>
  <si>
    <t>Remplir mes Missions</t>
  </si>
  <si>
    <t>Maîtriser mes processus</t>
  </si>
  <si>
    <t>Choix à faire
manuellement</t>
  </si>
  <si>
    <t>Seule colonne modifiable</t>
  </si>
  <si>
    <t>Calcul automatique</t>
  </si>
  <si>
    <t>© 2010 G. Farges</t>
  </si>
  <si>
    <t>Désaccord 1</t>
  </si>
  <si>
    <t>Désaccord 2</t>
  </si>
  <si>
    <t>Désaccord 3</t>
  </si>
  <si>
    <t>Evaluateur responsable</t>
  </si>
  <si>
    <t>Identification des configurations éligibles pour un système d'e-santé</t>
  </si>
  <si>
    <t>L'équipement est-il simple d'utilisation ?</t>
  </si>
  <si>
    <t>L'équipement répond-il au besoin ?</t>
  </si>
  <si>
    <t>Le risque médical est-il acceptable ?</t>
  </si>
  <si>
    <t>L'intégration de l'équipement est-elle simple à envisager ?</t>
  </si>
  <si>
    <t>L'équipement répond-il aux exigences d'interopérabilité ?</t>
  </si>
  <si>
    <t>La gestion des données est-elle sécurisée ?</t>
  </si>
  <si>
    <t>L'équipement répond-il aux exigences techniques ?</t>
  </si>
  <si>
    <t>Existe-il un contrat de maintenance satisfaisant ?</t>
  </si>
  <si>
    <t>Le risque technique est-il acceptable ?</t>
  </si>
  <si>
    <t>L'équipement est-il conforme CE (et validité en cours) ?</t>
  </si>
  <si>
    <t>Les aspects juridiques sont-ils respectés ?</t>
  </si>
  <si>
    <t>Le prix de l'équipement entre-il dans l'enveloppe budgétaire ?</t>
  </si>
  <si>
    <t>Le prix de la maintenance est-il acceptable ?</t>
  </si>
  <si>
    <t>Le coût des consommables est-il acceptable ?</t>
  </si>
  <si>
    <t>Préciser le/les mode(s) de preuve (certificat, dossier technique…)</t>
  </si>
  <si>
    <t>Une convention avec l'établissement ou le médecin demandeur est-elle envisageable ?</t>
  </si>
  <si>
    <t xml:space="preserve">Eligibilité d'un équipement </t>
  </si>
  <si>
    <t>Réservé aux observations</t>
  </si>
  <si>
    <t>Dans le cadre d'un déploiement de système de télémédecine, les professionnels de santé se tournent vers les Groupements de Coopération Sanitaire. Ces derniers ont la mission de déployer les équipements dans leur région respective. Pour ce faire, ils doivent évaluer l'éligibilité de la solution demandée par le professionnel en tenant compte de chaque expert. Cette grille permet alors d'établir le consensus, et sera remplie au cours de la concertation par le groupe d'experts. Le choix de la pondération de chaque entité peut être adapté à chaque GCS.</t>
  </si>
  <si>
    <t>Expertise Médicale</t>
  </si>
  <si>
    <t>Expertise Informatique</t>
  </si>
  <si>
    <t>Expertise biomédicale</t>
  </si>
  <si>
    <t>Expertise Juridique</t>
  </si>
  <si>
    <t>Expertise économique</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</si>
</sst>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s>
  <fonts count="6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8"/>
      <name val="Tahoma"/>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sz val="12"/>
      <color indexed="9"/>
      <name val="Arial"/>
      <family val="2"/>
    </font>
    <font>
      <sz val="8"/>
      <name val="Verdana"/>
      <family val="2"/>
    </font>
    <font>
      <sz val="10"/>
      <color indexed="8"/>
      <name val="Calibri"/>
      <family val="2"/>
    </font>
    <font>
      <sz val="8"/>
      <color indexed="8"/>
      <name val="Calibri"/>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4"/>
      <color indexed="8"/>
      <name val="Arial"/>
      <family val="2"/>
    </font>
    <font>
      <b/>
      <i/>
      <sz val="12"/>
      <color indexed="10"/>
      <name val="Arial"/>
      <family val="2"/>
    </font>
    <font>
      <sz val="12"/>
      <color indexed="8"/>
      <name val="Arial"/>
      <family val="2"/>
    </font>
    <font>
      <b/>
      <sz val="12"/>
      <color indexed="12"/>
      <name val="Arial"/>
      <family val="2"/>
    </font>
    <font>
      <sz val="12"/>
      <color indexed="12"/>
      <name val="Arial"/>
      <family val="2"/>
    </font>
    <font>
      <b/>
      <sz val="24"/>
      <color indexed="8"/>
      <name val="Arial"/>
      <family val="2"/>
    </font>
    <font>
      <sz val="10"/>
      <color indexed="8"/>
      <name val="Arial"/>
      <family val="2"/>
    </font>
    <font>
      <b/>
      <sz val="14"/>
      <color indexed="8"/>
      <name val="Calibri"/>
      <family val="2"/>
    </font>
    <font>
      <b/>
      <sz val="18"/>
      <color indexed="8"/>
      <name val="Calibri"/>
      <family val="2"/>
    </font>
    <font>
      <sz val="10.5"/>
      <color indexed="30"/>
      <name val="Arial"/>
      <family val="2"/>
    </font>
    <font>
      <b/>
      <sz val="18"/>
      <color indexed="8"/>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color rgb="FFFF0000"/>
      </left>
      <right style="medium">
        <color rgb="FFFF0000"/>
      </right>
      <top style="medium">
        <color rgb="FFFF0000"/>
      </top>
      <bottom style="medium">
        <color rgb="FFFF0000"/>
      </bottom>
    </border>
    <border>
      <left style="thin"/>
      <right>
        <color indexed="63"/>
      </right>
      <top style="thin"/>
      <bottom style="medium">
        <color rgb="FFFF0000"/>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43">
    <xf numFmtId="0" fontId="0" fillId="0" borderId="0" xfId="0" applyAlignment="1">
      <alignment/>
    </xf>
    <xf numFmtId="0" fontId="4" fillId="0" borderId="0" xfId="0" applyFont="1" applyAlignment="1">
      <alignment/>
    </xf>
    <xf numFmtId="0" fontId="0" fillId="0" borderId="0" xfId="0" applyAlignment="1">
      <alignment horizontal="left" vertical="center"/>
    </xf>
    <xf numFmtId="0" fontId="10" fillId="33" borderId="10" xfId="0" applyFont="1" applyFill="1" applyBorder="1" applyAlignment="1">
      <alignment horizontal="center" vertical="center"/>
    </xf>
    <xf numFmtId="0" fontId="0" fillId="0" borderId="0" xfId="0" applyAlignment="1">
      <alignment horizontal="right"/>
    </xf>
    <xf numFmtId="14" fontId="0" fillId="0" borderId="0" xfId="0" applyNumberFormat="1" applyAlignment="1">
      <alignment horizontal="left"/>
    </xf>
    <xf numFmtId="0" fontId="4" fillId="33" borderId="11" xfId="0" applyFont="1" applyFill="1" applyBorder="1" applyAlignment="1">
      <alignment horizontal="center"/>
    </xf>
    <xf numFmtId="0" fontId="4" fillId="33" borderId="11" xfId="0" applyFont="1" applyFill="1" applyBorder="1" applyAlignment="1">
      <alignment vertical="top"/>
    </xf>
    <xf numFmtId="0" fontId="4" fillId="33" borderId="10" xfId="0" applyFont="1" applyFill="1" applyBorder="1" applyAlignment="1">
      <alignment vertical="top"/>
    </xf>
    <xf numFmtId="0" fontId="0" fillId="34" borderId="11" xfId="0" applyFill="1" applyBorder="1" applyAlignment="1">
      <alignment/>
    </xf>
    <xf numFmtId="0" fontId="0" fillId="0" borderId="0" xfId="0" applyBorder="1" applyAlignment="1">
      <alignment horizontal="center" vertical="center"/>
    </xf>
    <xf numFmtId="0" fontId="6" fillId="0" borderId="0" xfId="0" applyFont="1" applyAlignment="1">
      <alignment horizontal="left" vertical="center"/>
    </xf>
    <xf numFmtId="9" fontId="4" fillId="33" borderId="12" xfId="0" applyNumberFormat="1" applyFont="1" applyFill="1" applyBorder="1" applyAlignment="1">
      <alignment horizontal="center" vertical="center"/>
    </xf>
    <xf numFmtId="0" fontId="0" fillId="35" borderId="10"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9" fontId="6" fillId="36" borderId="11" xfId="0" applyNumberFormat="1" applyFont="1" applyFill="1" applyBorder="1" applyAlignment="1">
      <alignment horizontal="center" vertical="center"/>
    </xf>
    <xf numFmtId="0" fontId="6" fillId="37" borderId="11" xfId="0" applyFont="1" applyFill="1" applyBorder="1" applyAlignment="1">
      <alignment horizontal="left" vertical="center" wrapText="1"/>
    </xf>
    <xf numFmtId="9" fontId="6" fillId="37" borderId="11" xfId="0" applyNumberFormat="1" applyFont="1" applyFill="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6" fillId="38" borderId="13" xfId="0" applyFont="1" applyFill="1" applyBorder="1" applyAlignment="1">
      <alignment horizontal="center" vertical="center" wrapText="1"/>
    </xf>
    <xf numFmtId="0" fontId="6" fillId="38" borderId="14" xfId="0" applyFont="1" applyFill="1" applyBorder="1" applyAlignment="1">
      <alignment horizontal="center" vertical="center"/>
    </xf>
    <xf numFmtId="0" fontId="6" fillId="38" borderId="15"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39" borderId="11" xfId="0" applyFont="1" applyFill="1" applyBorder="1" applyAlignment="1">
      <alignment horizontal="center" vertical="center" wrapText="1"/>
    </xf>
    <xf numFmtId="0" fontId="8" fillId="39" borderId="11"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0" fontId="8" fillId="40" borderId="11" xfId="0" applyFont="1" applyFill="1" applyBorder="1" applyAlignment="1">
      <alignment horizontal="center" vertical="center"/>
    </xf>
    <xf numFmtId="0" fontId="8" fillId="39" borderId="11" xfId="0" applyFont="1" applyFill="1" applyBorder="1" applyAlignment="1">
      <alignment horizontal="center" vertical="center"/>
    </xf>
    <xf numFmtId="193" fontId="8" fillId="0" borderId="11" xfId="0" applyNumberFormat="1" applyFont="1" applyBorder="1" applyAlignment="1">
      <alignment horizontal="left" vertical="center"/>
    </xf>
    <xf numFmtId="0" fontId="8" fillId="0" borderId="11" xfId="0" applyFont="1" applyBorder="1" applyAlignment="1">
      <alignment horizontal="center" vertical="center"/>
    </xf>
    <xf numFmtId="0" fontId="8" fillId="0" borderId="0" xfId="0" applyFont="1" applyFill="1" applyBorder="1" applyAlignment="1">
      <alignment horizontal="center" vertical="center"/>
    </xf>
    <xf numFmtId="193" fontId="8" fillId="0" borderId="13" xfId="0" applyNumberFormat="1" applyFont="1" applyBorder="1" applyAlignment="1">
      <alignment horizontal="left" vertical="center"/>
    </xf>
    <xf numFmtId="0" fontId="6" fillId="0" borderId="15" xfId="0" applyFont="1" applyBorder="1" applyAlignment="1">
      <alignment horizontal="center" vertical="center" wrapText="1"/>
    </xf>
    <xf numFmtId="2" fontId="6" fillId="35" borderId="11" xfId="0" applyNumberFormat="1" applyFont="1" applyFill="1" applyBorder="1" applyAlignment="1">
      <alignment horizontal="center" vertical="center"/>
    </xf>
    <xf numFmtId="2" fontId="8" fillId="0" borderId="11" xfId="0" applyNumberFormat="1" applyFont="1" applyBorder="1" applyAlignment="1">
      <alignment horizontal="center" vertical="center"/>
    </xf>
    <xf numFmtId="2" fontId="6" fillId="33" borderId="16" xfId="0" applyNumberFormat="1" applyFont="1" applyFill="1" applyBorder="1" applyAlignment="1">
      <alignment horizontal="center" vertical="center"/>
    </xf>
    <xf numFmtId="2" fontId="6"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40" borderId="13" xfId="0" applyFont="1" applyFill="1" applyBorder="1" applyAlignment="1">
      <alignment horizontal="center" vertical="center" wrapText="1"/>
    </xf>
    <xf numFmtId="2" fontId="6" fillId="35" borderId="13" xfId="0" applyNumberFormat="1" applyFont="1" applyFill="1" applyBorder="1" applyAlignment="1">
      <alignment horizontal="center" vertical="center"/>
    </xf>
    <xf numFmtId="0" fontId="8" fillId="40" borderId="16" xfId="0" applyFont="1" applyFill="1" applyBorder="1" applyAlignment="1">
      <alignment horizontal="center" vertical="center"/>
    </xf>
    <xf numFmtId="2" fontId="6" fillId="35" borderId="16" xfId="0" applyNumberFormat="1" applyFont="1" applyFill="1" applyBorder="1" applyAlignment="1">
      <alignment horizontal="center" vertical="center"/>
    </xf>
    <xf numFmtId="0" fontId="13" fillId="33" borderId="17" xfId="0" applyFont="1" applyFill="1" applyBorder="1" applyAlignment="1">
      <alignment horizontal="center" vertical="center" wrapText="1"/>
    </xf>
    <xf numFmtId="0" fontId="13" fillId="33" borderId="18" xfId="0" applyFont="1" applyFill="1" applyBorder="1" applyAlignment="1">
      <alignment vertical="center"/>
    </xf>
    <xf numFmtId="0" fontId="13" fillId="33" borderId="18" xfId="0" applyFont="1" applyFill="1" applyBorder="1" applyAlignment="1">
      <alignment horizontal="center" vertical="center"/>
    </xf>
    <xf numFmtId="0" fontId="8" fillId="33" borderId="18" xfId="0" applyFont="1" applyFill="1" applyBorder="1" applyAlignment="1">
      <alignment horizontal="center" vertical="center"/>
    </xf>
    <xf numFmtId="0" fontId="6" fillId="33" borderId="19" xfId="0" applyFont="1" applyFill="1" applyBorder="1" applyAlignment="1">
      <alignment horizontal="right" vertical="center"/>
    </xf>
    <xf numFmtId="0" fontId="13" fillId="33" borderId="20" xfId="0" applyFont="1" applyFill="1" applyBorder="1" applyAlignment="1">
      <alignment horizontal="center" vertical="center" wrapText="1"/>
    </xf>
    <xf numFmtId="0" fontId="13" fillId="33" borderId="21" xfId="0" applyFont="1" applyFill="1" applyBorder="1" applyAlignment="1">
      <alignment vertical="center"/>
    </xf>
    <xf numFmtId="0" fontId="13" fillId="33" borderId="21" xfId="0" applyFont="1" applyFill="1" applyBorder="1" applyAlignment="1">
      <alignment horizontal="center" vertical="center"/>
    </xf>
    <xf numFmtId="0" fontId="8" fillId="33" borderId="21" xfId="0" applyFont="1" applyFill="1" applyBorder="1" applyAlignment="1">
      <alignment horizontal="center" vertical="center"/>
    </xf>
    <xf numFmtId="0" fontId="6" fillId="33" borderId="22" xfId="0" applyFont="1" applyFill="1" applyBorder="1" applyAlignment="1">
      <alignment horizontal="right" vertical="center"/>
    </xf>
    <xf numFmtId="0" fontId="6" fillId="41" borderId="10" xfId="0" applyFont="1" applyFill="1" applyBorder="1" applyAlignment="1">
      <alignment horizontal="center" vertical="center" wrapText="1"/>
    </xf>
    <xf numFmtId="0" fontId="6" fillId="41" borderId="23" xfId="0" applyFont="1" applyFill="1" applyBorder="1" applyAlignment="1">
      <alignment horizontal="center" vertical="center" wrapText="1"/>
    </xf>
    <xf numFmtId="0" fontId="6" fillId="41" borderId="12"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37" borderId="11" xfId="0" applyFill="1" applyBorder="1" applyAlignment="1">
      <alignment vertical="center"/>
    </xf>
    <xf numFmtId="9" fontId="0" fillId="37" borderId="11" xfId="0" applyNumberFormat="1" applyFill="1" applyBorder="1" applyAlignment="1">
      <alignment horizontal="center" vertical="center"/>
    </xf>
    <xf numFmtId="0" fontId="3" fillId="0" borderId="0" xfId="0" applyFont="1" applyAlignment="1">
      <alignment vertical="center" wrapText="1"/>
    </xf>
    <xf numFmtId="0" fontId="8"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5" fillId="41" borderId="0" xfId="0" applyFont="1" applyFill="1" applyAlignment="1">
      <alignment vertical="center"/>
    </xf>
    <xf numFmtId="2" fontId="8" fillId="33" borderId="11" xfId="0" applyNumberFormat="1" applyFont="1" applyFill="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vertical="center"/>
    </xf>
    <xf numFmtId="2" fontId="8" fillId="0" borderId="0" xfId="0" applyNumberFormat="1" applyFont="1" applyAlignment="1">
      <alignment horizontal="center" vertical="center"/>
    </xf>
    <xf numFmtId="0" fontId="8" fillId="0" borderId="13" xfId="0" applyFont="1" applyFill="1" applyBorder="1" applyAlignment="1">
      <alignment vertical="center"/>
    </xf>
    <xf numFmtId="0" fontId="8" fillId="0" borderId="15" xfId="0" applyFont="1" applyFill="1" applyBorder="1" applyAlignment="1">
      <alignment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0" fontId="4" fillId="33" borderId="11" xfId="0" applyFont="1" applyFill="1" applyBorder="1" applyAlignment="1">
      <alignment vertical="top"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9" fontId="0" fillId="0" borderId="0" xfId="0" applyNumberFormat="1" applyFill="1" applyBorder="1" applyAlignment="1">
      <alignment horizontal="center" vertical="center"/>
    </xf>
    <xf numFmtId="9" fontId="6" fillId="0" borderId="0" xfId="0" applyNumberFormat="1" applyFont="1" applyFill="1" applyBorder="1" applyAlignment="1">
      <alignment horizontal="center" vertical="center"/>
    </xf>
    <xf numFmtId="0" fontId="7" fillId="0" borderId="0" xfId="0" applyFont="1" applyFill="1" applyBorder="1" applyAlignment="1">
      <alignment vertical="center"/>
    </xf>
    <xf numFmtId="9" fontId="0" fillId="35" borderId="24" xfId="0" applyNumberFormat="1" applyFill="1" applyBorder="1" applyAlignment="1">
      <alignment horizontal="center" vertical="center"/>
    </xf>
    <xf numFmtId="9" fontId="6" fillId="33" borderId="25" xfId="0" applyNumberFormat="1" applyFont="1" applyFill="1" applyBorder="1" applyAlignment="1">
      <alignment horizontal="center" vertical="center"/>
    </xf>
    <xf numFmtId="0" fontId="0" fillId="0" borderId="26" xfId="0" applyFill="1" applyBorder="1" applyAlignment="1">
      <alignment horizontal="left" vertical="center"/>
    </xf>
    <xf numFmtId="0" fontId="6" fillId="35" borderId="20" xfId="0" applyFont="1" applyFill="1" applyBorder="1" applyAlignment="1">
      <alignment horizontal="left" vertical="center"/>
    </xf>
    <xf numFmtId="0" fontId="6" fillId="35" borderId="21" xfId="0" applyFont="1" applyFill="1" applyBorder="1" applyAlignment="1">
      <alignment horizontal="left" vertical="center"/>
    </xf>
    <xf numFmtId="0" fontId="6" fillId="35" borderId="22" xfId="0" applyFont="1" applyFill="1" applyBorder="1" applyAlignment="1">
      <alignment horizontal="left" vertical="center"/>
    </xf>
    <xf numFmtId="0" fontId="6" fillId="33" borderId="17"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5" borderId="10" xfId="0" applyFont="1" applyFill="1" applyBorder="1" applyAlignment="1">
      <alignment horizontal="left" vertical="center"/>
    </xf>
    <xf numFmtId="0" fontId="6" fillId="35" borderId="23" xfId="0" applyFont="1" applyFill="1" applyBorder="1" applyAlignment="1">
      <alignment horizontal="left" vertical="center"/>
    </xf>
    <xf numFmtId="0" fontId="6" fillId="35" borderId="12" xfId="0" applyFont="1" applyFill="1" applyBorder="1" applyAlignment="1">
      <alignment horizontal="left" vertical="center"/>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37" borderId="13"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38" borderId="12" xfId="0" applyFont="1" applyFill="1" applyBorder="1" applyAlignment="1">
      <alignment horizontal="center" vertical="center" wrapText="1"/>
    </xf>
    <xf numFmtId="0" fontId="8" fillId="33" borderId="20" xfId="0" applyFont="1" applyFill="1" applyBorder="1" applyAlignment="1">
      <alignment horizontal="left" vertical="center" wrapText="1" indent="1"/>
    </xf>
    <xf numFmtId="0" fontId="8" fillId="33" borderId="21" xfId="0" applyFont="1" applyFill="1" applyBorder="1" applyAlignment="1">
      <alignment horizontal="left" vertical="center" wrapText="1" indent="1"/>
    </xf>
    <xf numFmtId="0" fontId="8" fillId="33" borderId="22" xfId="0" applyFont="1" applyFill="1" applyBorder="1" applyAlignment="1">
      <alignment horizontal="left" vertical="center" wrapText="1" indent="1"/>
    </xf>
    <xf numFmtId="0" fontId="6" fillId="41" borderId="17" xfId="0" applyFont="1" applyFill="1" applyBorder="1" applyAlignment="1">
      <alignment horizontal="center" vertical="center"/>
    </xf>
    <xf numFmtId="0" fontId="6" fillId="41" borderId="18" xfId="0" applyFont="1" applyFill="1" applyBorder="1" applyAlignment="1">
      <alignment horizontal="center" vertical="center"/>
    </xf>
    <xf numFmtId="0" fontId="6" fillId="41" borderId="19" xfId="0" applyFont="1" applyFill="1" applyBorder="1" applyAlignment="1">
      <alignment horizontal="center" vertical="center"/>
    </xf>
    <xf numFmtId="0" fontId="6" fillId="41" borderId="20" xfId="0" applyFont="1" applyFill="1" applyBorder="1" applyAlignment="1">
      <alignment horizontal="center" vertical="center"/>
    </xf>
    <xf numFmtId="0" fontId="6" fillId="41" borderId="21" xfId="0" applyFont="1" applyFill="1" applyBorder="1" applyAlignment="1">
      <alignment horizontal="center" vertical="center"/>
    </xf>
    <xf numFmtId="0" fontId="6" fillId="41" borderId="22" xfId="0" applyFont="1" applyFill="1" applyBorder="1" applyAlignment="1">
      <alignment horizontal="center" vertical="center"/>
    </xf>
    <xf numFmtId="2" fontId="6" fillId="41" borderId="17" xfId="0" applyNumberFormat="1" applyFont="1" applyFill="1" applyBorder="1" applyAlignment="1">
      <alignment horizontal="center" vertical="center"/>
    </xf>
    <xf numFmtId="2" fontId="6" fillId="41" borderId="18" xfId="0" applyNumberFormat="1" applyFont="1" applyFill="1" applyBorder="1" applyAlignment="1">
      <alignment horizontal="center" vertical="center"/>
    </xf>
    <xf numFmtId="2" fontId="6" fillId="41" borderId="19" xfId="0" applyNumberFormat="1" applyFont="1" applyFill="1" applyBorder="1" applyAlignment="1">
      <alignment horizontal="center" vertical="center"/>
    </xf>
    <xf numFmtId="2" fontId="6" fillId="41" borderId="20" xfId="0" applyNumberFormat="1" applyFont="1" applyFill="1" applyBorder="1" applyAlignment="1">
      <alignment horizontal="center" vertical="center"/>
    </xf>
    <xf numFmtId="2" fontId="6" fillId="41" borderId="21" xfId="0" applyNumberFormat="1" applyFont="1" applyFill="1" applyBorder="1" applyAlignment="1">
      <alignment horizontal="center" vertical="center"/>
    </xf>
    <xf numFmtId="2" fontId="6" fillId="41" borderId="22" xfId="0" applyNumberFormat="1" applyFont="1" applyFill="1" applyBorder="1" applyAlignment="1">
      <alignment horizontal="center" vertical="center"/>
    </xf>
    <xf numFmtId="2" fontId="6" fillId="33" borderId="13" xfId="0" applyNumberFormat="1" applyFont="1" applyFill="1" applyBorder="1" applyAlignment="1">
      <alignment horizontal="center" vertical="center" wrapText="1"/>
    </xf>
    <xf numFmtId="2" fontId="6" fillId="33" borderId="15" xfId="0" applyNumberFormat="1" applyFont="1" applyFill="1" applyBorder="1" applyAlignment="1">
      <alignment horizontal="center" vertical="center"/>
    </xf>
    <xf numFmtId="2" fontId="6" fillId="33" borderId="16" xfId="0" applyNumberFormat="1" applyFont="1" applyFill="1" applyBorder="1" applyAlignment="1">
      <alignment horizontal="center" vertical="center"/>
    </xf>
    <xf numFmtId="0" fontId="6" fillId="39" borderId="13"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6" xfId="0" applyFont="1" applyFill="1" applyBorder="1" applyAlignment="1">
      <alignment horizontal="center" vertical="center" wrapText="1"/>
    </xf>
    <xf numFmtId="0" fontId="7" fillId="40" borderId="13"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7" fillId="40" borderId="16" xfId="0" applyFont="1" applyFill="1" applyBorder="1" applyAlignment="1">
      <alignment horizontal="center" vertical="center" wrapText="1"/>
    </xf>
    <xf numFmtId="0" fontId="14" fillId="42" borderId="0" xfId="0" applyFont="1" applyFill="1" applyAlignment="1">
      <alignment horizontal="center" vertical="center" wrapText="1"/>
    </xf>
    <xf numFmtId="0" fontId="14" fillId="42" borderId="21" xfId="0" applyFont="1" applyFill="1" applyBorder="1" applyAlignment="1">
      <alignment horizontal="center" vertical="center" wrapText="1"/>
    </xf>
    <xf numFmtId="2" fontId="6" fillId="35" borderId="11" xfId="0" applyNumberFormat="1" applyFont="1" applyFill="1" applyBorder="1" applyAlignment="1">
      <alignment horizontal="center" vertical="center" wrapText="1"/>
    </xf>
    <xf numFmtId="2" fontId="6" fillId="35" borderId="11" xfId="0" applyNumberFormat="1" applyFont="1" applyFill="1" applyBorder="1" applyAlignment="1">
      <alignment horizontal="center" vertical="center"/>
    </xf>
    <xf numFmtId="0" fontId="9" fillId="38" borderId="20" xfId="0" applyFont="1" applyFill="1" applyBorder="1" applyAlignment="1">
      <alignment horizontal="center" vertical="center"/>
    </xf>
    <xf numFmtId="0" fontId="9" fillId="38" borderId="21" xfId="0" applyFont="1" applyFill="1" applyBorder="1" applyAlignment="1">
      <alignment horizontal="center" vertical="center"/>
    </xf>
    <xf numFmtId="0" fontId="9" fillId="38" borderId="22" xfId="0" applyFont="1" applyFill="1" applyBorder="1" applyAlignment="1">
      <alignment horizontal="center" vertical="center"/>
    </xf>
    <xf numFmtId="0" fontId="0" fillId="0" borderId="0" xfId="0"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Cartographie de l'éligibilité d'un équipement</a:t>
            </a:r>
          </a:p>
        </c:rich>
      </c:tx>
      <c:layout>
        <c:manualLayout>
          <c:xMode val="factor"/>
          <c:yMode val="factor"/>
          <c:x val="0.0445"/>
          <c:y val="-0.01125"/>
        </c:manualLayout>
      </c:layout>
      <c:spPr>
        <a:noFill/>
        <a:ln w="3175">
          <a:noFill/>
        </a:ln>
      </c:spPr>
    </c:title>
    <c:plotArea>
      <c:layout>
        <c:manualLayout>
          <c:xMode val="edge"/>
          <c:yMode val="edge"/>
          <c:x val="0.24675"/>
          <c:y val="0.153"/>
          <c:w val="0.5465"/>
          <c:h val="0.769"/>
        </c:manualLayout>
      </c:layout>
      <c:radarChart>
        <c:radarStyle val="filled"/>
        <c:varyColors val="0"/>
        <c:ser>
          <c:idx val="0"/>
          <c:order val="0"/>
          <c:tx>
            <c:v>Auto-Diagnostic</c:v>
          </c:tx>
          <c:spPr>
            <a:gradFill rotWithShape="1">
              <a:gsLst>
                <a:gs pos="0">
                  <a:srgbClr val="2D96B3"/>
                </a:gs>
                <a:gs pos="100000">
                  <a:srgbClr val="A1DDF6"/>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Résultats'!$B$8:$B$12</c:f>
              <c:numCache>
                <c:ptCount val="5"/>
                <c:pt idx="0">
                  <c:v>0</c:v>
                </c:pt>
                <c:pt idx="1">
                  <c:v>0</c:v>
                </c:pt>
                <c:pt idx="2">
                  <c:v>0</c:v>
                </c:pt>
                <c:pt idx="3">
                  <c:v>0</c:v>
                </c:pt>
                <c:pt idx="4">
                  <c:v>0</c:v>
                </c:pt>
              </c:numCache>
            </c:numRef>
          </c:val>
        </c:ser>
        <c:ser>
          <c:idx val="1"/>
          <c:order val="1"/>
          <c:spPr>
            <a:gradFill rotWithShape="1">
              <a:gsLst>
                <a:gs pos="0">
                  <a:srgbClr val="39B7D8"/>
                </a:gs>
                <a:gs pos="100000">
                  <a:srgbClr val="95EEFF"/>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Résultats'!$B$4</c:f>
              <c:numCache>
                <c:ptCount val="1"/>
                <c:pt idx="0">
                  <c:v>0</c:v>
                </c:pt>
              </c:numCache>
            </c:numRef>
          </c:val>
        </c:ser>
        <c:ser>
          <c:idx val="2"/>
          <c:order val="2"/>
          <c:spPr>
            <a:gradFill rotWithShape="1">
              <a:gsLst>
                <a:gs pos="0">
                  <a:srgbClr val="A1D2E4"/>
                </a:gs>
                <a:gs pos="100000">
                  <a:srgbClr val="BFF3FF"/>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Résultats'!$B$4</c:f>
              <c:numCache>
                <c:ptCount val="1"/>
                <c:pt idx="0">
                  <c:v>0</c:v>
                </c:pt>
              </c:numCache>
            </c:numRef>
          </c:val>
        </c:ser>
        <c:axId val="28158426"/>
        <c:axId val="52099243"/>
      </c:radarChart>
      <c:catAx>
        <c:axId val="2815842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099243"/>
        <c:crosses val="autoZero"/>
        <c:auto val="0"/>
        <c:lblOffset val="100"/>
        <c:tickLblSkip val="1"/>
        <c:noMultiLvlLbl val="0"/>
      </c:catAx>
      <c:valAx>
        <c:axId val="52099243"/>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txPr>
          <a:bodyPr vert="horz" rot="-2160000"/>
          <a:lstStyle/>
          <a:p>
            <a:pPr>
              <a:defRPr lang="en-US" cap="none" sz="800" b="0" i="0" u="none" baseline="0">
                <a:solidFill>
                  <a:srgbClr val="000000"/>
                </a:solidFill>
              </a:defRPr>
            </a:pPr>
          </a:p>
        </c:txPr>
        <c:crossAx val="28158426"/>
        <c:crossesAt val="1"/>
        <c:crossBetween val="between"/>
        <c:dispUnits/>
        <c:majorUnit val="0.2"/>
        <c:minorUnit val="0.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13</xdr:col>
      <xdr:colOff>38100</xdr:colOff>
      <xdr:row>7</xdr:row>
      <xdr:rowOff>0</xdr:rowOff>
    </xdr:to>
    <xdr:sp>
      <xdr:nvSpPr>
        <xdr:cNvPr id="1" name="Text Box 2"/>
        <xdr:cNvSpPr txBox="1">
          <a:spLocks noChangeArrowheads="1"/>
        </xdr:cNvSpPr>
      </xdr:nvSpPr>
      <xdr:spPr>
        <a:xfrm>
          <a:off x="104775" y="38100"/>
          <a:ext cx="9839325" cy="1095375"/>
        </a:xfrm>
        <a:prstGeom prst="rect">
          <a:avLst/>
        </a:prstGeom>
        <a:solidFill>
          <a:srgbClr val="FCF305"/>
        </a:solidFill>
        <a:ln w="9525" cmpd="sng">
          <a:solidFill>
            <a:srgbClr val="000000"/>
          </a:solidFill>
          <a:headEnd type="none"/>
          <a:tailEnd type="none"/>
        </a:ln>
      </xdr:spPr>
      <xdr:txBody>
        <a:bodyPr vertOverflow="clip" wrap="square" lIns="57600" tIns="46800" rIns="54000" bIns="46800" anchor="ctr"/>
        <a:p>
          <a:pPr algn="ctr">
            <a:defRPr/>
          </a:pPr>
          <a:r>
            <a:rPr lang="en-US" cap="none" sz="1400" b="1" i="0" u="none" baseline="0">
              <a:solidFill>
                <a:srgbClr val="000000"/>
              </a:solidFill>
              <a:latin typeface="Arial"/>
              <a:ea typeface="Arial"/>
              <a:cs typeface="Arial"/>
            </a:rPr>
            <a:t>Evaluation d'éligibilité d'un équipement dans une solution de télémédecine</a:t>
          </a:r>
        </a:p>
      </xdr:txBody>
    </xdr:sp>
    <xdr:clientData/>
  </xdr:twoCellAnchor>
  <xdr:twoCellAnchor>
    <xdr:from>
      <xdr:col>0</xdr:col>
      <xdr:colOff>104775</xdr:colOff>
      <xdr:row>7</xdr:row>
      <xdr:rowOff>38100</xdr:rowOff>
    </xdr:from>
    <xdr:to>
      <xdr:col>13</xdr:col>
      <xdr:colOff>47625</xdr:colOff>
      <xdr:row>20</xdr:row>
      <xdr:rowOff>104775</xdr:rowOff>
    </xdr:to>
    <xdr:sp>
      <xdr:nvSpPr>
        <xdr:cNvPr id="2" name="Text Box 3"/>
        <xdr:cNvSpPr txBox="1">
          <a:spLocks noChangeArrowheads="1"/>
        </xdr:cNvSpPr>
      </xdr:nvSpPr>
      <xdr:spPr>
        <a:xfrm>
          <a:off x="104775" y="1171575"/>
          <a:ext cx="9848850" cy="2171700"/>
        </a:xfrm>
        <a:prstGeom prst="rect">
          <a:avLst/>
        </a:prstGeom>
        <a:solidFill>
          <a:srgbClr val="FFFF99"/>
        </a:solidFill>
        <a:ln w="9525" cmpd="sng">
          <a:solidFill>
            <a:srgbClr val="000000"/>
          </a:solidFill>
          <a:headEnd type="none"/>
          <a:tailEnd type="none"/>
        </a:ln>
      </xdr:spPr>
      <xdr:txBody>
        <a:bodyPr vertOverflow="clip" wrap="square" lIns="57600" tIns="46800" rIns="54000" bIns="46800"/>
        <a:p>
          <a:pPr algn="l">
            <a:defRPr/>
          </a:pPr>
          <a:r>
            <a:rPr lang="en-US" cap="none" sz="1200" b="1" i="1" u="none" baseline="0">
              <a:solidFill>
                <a:srgbClr val="DD0806"/>
              </a:solidFill>
              <a:latin typeface="Arial"/>
              <a:ea typeface="Arial"/>
              <a:cs typeface="Arial"/>
            </a:rPr>
            <a:t>                                                         A LIRE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Pour Qui</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Pour les experts d'un groupement de coopération sanitaire, ou d'une organisation en charge du déploiement de la télémédecine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Pour Quoi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Evaluation des seuils de criticité admissibles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Prise de décision quant à l'intégration de cet équipement</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Comment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 Remplir cette grille d’auto-évaluation simple et rapide à utiliser, il n’y a qu’à cliquer sur l'onglet "grille d'évaluation"
</a:t>
          </a:r>
          <a:r>
            <a:rPr lang="en-US" cap="none" sz="1200" b="0" i="0" u="none" baseline="0">
              <a:solidFill>
                <a:srgbClr val="000000"/>
              </a:solidFill>
              <a:latin typeface="Arial"/>
              <a:ea typeface="Arial"/>
              <a:cs typeface="Arial"/>
            </a:rPr>
            <a:t>        2. Elle fournit une cartographie directe de la situation avec l'onglet "cartographie"
</a:t>
          </a:r>
          <a:r>
            <a:rPr lang="en-US" cap="none" sz="1200" b="0" i="0" u="none" baseline="0">
              <a:solidFill>
                <a:srgbClr val="000000"/>
              </a:solidFill>
              <a:latin typeface="Arial"/>
              <a:ea typeface="Arial"/>
              <a:cs typeface="Arial"/>
            </a:rPr>
            <a:t>      
</a:t>
          </a:r>
        </a:p>
      </xdr:txBody>
    </xdr:sp>
    <xdr:clientData/>
  </xdr:twoCellAnchor>
  <xdr:twoCellAnchor>
    <xdr:from>
      <xdr:col>0</xdr:col>
      <xdr:colOff>114300</xdr:colOff>
      <xdr:row>21</xdr:row>
      <xdr:rowOff>0</xdr:rowOff>
    </xdr:from>
    <xdr:to>
      <xdr:col>13</xdr:col>
      <xdr:colOff>38100</xdr:colOff>
      <xdr:row>27</xdr:row>
      <xdr:rowOff>66675</xdr:rowOff>
    </xdr:to>
    <xdr:sp>
      <xdr:nvSpPr>
        <xdr:cNvPr id="3" name="Text Box 4"/>
        <xdr:cNvSpPr txBox="1">
          <a:spLocks noChangeArrowheads="1"/>
        </xdr:cNvSpPr>
      </xdr:nvSpPr>
      <xdr:spPr>
        <a:xfrm>
          <a:off x="114300" y="3400425"/>
          <a:ext cx="9829800" cy="1038225"/>
        </a:xfrm>
        <a:prstGeom prst="rect">
          <a:avLst/>
        </a:prstGeom>
        <a:solidFill>
          <a:srgbClr val="FFFFFF"/>
        </a:solidFill>
        <a:ln w="9525" cmpd="sng">
          <a:solidFill>
            <a:srgbClr val="000000"/>
          </a:solidFill>
          <a:headEnd type="none"/>
          <a:tailEnd type="none"/>
        </a:ln>
      </xdr:spPr>
      <xdr:txBody>
        <a:bodyPr vertOverflow="clip" wrap="square" lIns="93600" tIns="46800" rIns="54000" bIns="46800"/>
        <a:p>
          <a:pPr algn="l">
            <a:defRPr/>
          </a:pPr>
          <a:r>
            <a:rPr lang="en-US" cap="none" sz="1200" b="1" i="1" u="none" baseline="0">
              <a:solidFill>
                <a:srgbClr val="DD0806"/>
              </a:solidFill>
              <a:latin typeface="Arial"/>
              <a:ea typeface="Arial"/>
              <a:cs typeface="Arial"/>
            </a:rPr>
            <a:t>                                                    A REMPLIR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Nom et fonction</a:t>
          </a:r>
          <a:r>
            <a:rPr lang="en-US" cap="none" sz="1200" b="0" i="0" u="none" baseline="0">
              <a:solidFill>
                <a:srgbClr val="0000D4"/>
              </a:solidFill>
              <a:latin typeface="Arial"/>
              <a:ea typeface="Arial"/>
              <a:cs typeface="Arial"/>
            </a:rPr>
            <a:t> de l’évaluateur (plusieurs possibles) : .....
</a:t>
          </a:r>
          <a:r>
            <a:rPr lang="en-US" cap="none" sz="1200" b="0" i="0" u="none" baseline="0">
              <a:solidFill>
                <a:srgbClr val="0000D4"/>
              </a:solidFill>
              <a:latin typeface="Arial"/>
              <a:ea typeface="Arial"/>
              <a:cs typeface="Arial"/>
            </a:rPr>
            <a:t>Nom de la structure où se déroule cette évaluation :.........
</a:t>
          </a:r>
          <a:r>
            <a:rPr lang="en-US" cap="none" sz="1200" b="0" i="0" u="none" baseline="0">
              <a:solidFill>
                <a:srgbClr val="0000D4"/>
              </a:solidFill>
              <a:latin typeface="Arial"/>
              <a:ea typeface="Arial"/>
              <a:cs typeface="Arial"/>
            </a:rPr>
            <a:t>Date de l’évaluation :.........
</a:t>
          </a:r>
          <a:r>
            <a:rPr lang="en-US" cap="none" sz="1200" b="0" i="0" u="none" baseline="0">
              <a:solidFill>
                <a:srgbClr val="0000D4"/>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8</xdr:col>
      <xdr:colOff>2495550</xdr:colOff>
      <xdr:row>2</xdr:row>
      <xdr:rowOff>114300</xdr:rowOff>
    </xdr:to>
    <xdr:sp>
      <xdr:nvSpPr>
        <xdr:cNvPr id="1" name="Rectangle 160"/>
        <xdr:cNvSpPr>
          <a:spLocks/>
        </xdr:cNvSpPr>
      </xdr:nvSpPr>
      <xdr:spPr>
        <a:xfrm>
          <a:off x="47625" y="76200"/>
          <a:ext cx="11220450" cy="723900"/>
        </a:xfrm>
        <a:prstGeom prst="rect">
          <a:avLst/>
        </a:prstGeom>
        <a:solidFill>
          <a:srgbClr val="FCF305"/>
        </a:solidFill>
        <a:ln w="28575" cmpd="sng">
          <a:solidFill>
            <a:srgbClr val="000000"/>
          </a:solidFill>
          <a:headEnd type="none"/>
          <a:tailEnd type="none"/>
        </a:ln>
      </xdr:spPr>
      <xdr:txBody>
        <a:bodyPr vertOverflow="clip" wrap="square" lIns="45720" tIns="32004" rIns="45720" bIns="32004" anchor="ctr"/>
        <a:p>
          <a:pPr algn="ctr">
            <a:defRPr/>
          </a:pPr>
          <a:r>
            <a:rPr lang="en-US" cap="none" sz="2400" b="1" i="0" u="none" baseline="0">
              <a:solidFill>
                <a:srgbClr val="000000"/>
              </a:solidFill>
              <a:latin typeface="Arial"/>
              <a:ea typeface="Arial"/>
              <a:cs typeface="Arial"/>
            </a:rPr>
            <a:t>GRILLE de DIAGNOSTIC </a:t>
          </a:r>
          <a:r>
            <a:rPr lang="en-US" cap="none" sz="1000" b="0" i="0" u="none" baseline="0">
              <a:solidFill>
                <a:srgbClr val="000000"/>
              </a:solidFill>
              <a:latin typeface="Arial"/>
              <a:ea typeface="Arial"/>
              <a:cs typeface="Arial"/>
            </a:rPr>
            <a:t>© Farges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12</xdr:row>
      <xdr:rowOff>28575</xdr:rowOff>
    </xdr:from>
    <xdr:to>
      <xdr:col>1</xdr:col>
      <xdr:colOff>752475</xdr:colOff>
      <xdr:row>15</xdr:row>
      <xdr:rowOff>19050</xdr:rowOff>
    </xdr:to>
    <xdr:sp>
      <xdr:nvSpPr>
        <xdr:cNvPr id="1" name="Flèche vers le haut 2"/>
        <xdr:cNvSpPr>
          <a:spLocks/>
        </xdr:cNvSpPr>
      </xdr:nvSpPr>
      <xdr:spPr>
        <a:xfrm>
          <a:off x="7153275" y="3914775"/>
          <a:ext cx="295275" cy="476250"/>
        </a:xfrm>
        <a:prstGeom prst="upArrow">
          <a:avLst>
            <a:gd name="adj" fmla="val -12518"/>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14</xdr:row>
      <xdr:rowOff>123825</xdr:rowOff>
    </xdr:from>
    <xdr:to>
      <xdr:col>2</xdr:col>
      <xdr:colOff>47625</xdr:colOff>
      <xdr:row>19</xdr:row>
      <xdr:rowOff>76200</xdr:rowOff>
    </xdr:to>
    <xdr:sp>
      <xdr:nvSpPr>
        <xdr:cNvPr id="2" name="ZoneTexte 3"/>
        <xdr:cNvSpPr txBox="1">
          <a:spLocks noChangeArrowheads="1"/>
        </xdr:cNvSpPr>
      </xdr:nvSpPr>
      <xdr:spPr>
        <a:xfrm>
          <a:off x="2266950" y="4333875"/>
          <a:ext cx="5705475" cy="762000"/>
        </a:xfrm>
        <a:prstGeom prst="rect">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Ne pas toucher à cette colonne : faire seulement un copier, puis "Collage spécial... " "Valeurs" dans les colonnes à droite 
</a:t>
          </a:r>
          <a:r>
            <a:rPr lang="en-US" cap="none" sz="1400" b="1" i="0" u="none" baseline="0">
              <a:solidFill>
                <a:srgbClr val="000000"/>
              </a:solidFill>
              <a:latin typeface="Calibri"/>
              <a:ea typeface="Calibri"/>
              <a:cs typeface="Calibri"/>
            </a:rPr>
            <a:t>(d, e, f..)</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cdr:x>
      <cdr:y>0.94225</cdr:y>
    </cdr:from>
    <cdr:to>
      <cdr:x>0.8905</cdr:x>
      <cdr:y>1</cdr:y>
    </cdr:to>
    <cdr:sp>
      <cdr:nvSpPr>
        <cdr:cNvPr id="1" name="Text Box 1"/>
        <cdr:cNvSpPr txBox="1">
          <a:spLocks noChangeArrowheads="1"/>
        </cdr:cNvSpPr>
      </cdr:nvSpPr>
      <cdr:spPr>
        <a:xfrm>
          <a:off x="981075" y="4086225"/>
          <a:ext cx="4429125" cy="257175"/>
        </a:xfrm>
        <a:prstGeom prst="rect">
          <a:avLst/>
        </a:prstGeom>
        <a:noFill/>
        <a:ln w="9525" cmpd="sng">
          <a:solidFill>
            <a:srgbClr val="000000"/>
          </a:solidFill>
          <a:headEnd type="none"/>
          <a:tailEnd type="none"/>
        </a:ln>
      </cdr:spPr>
      <cdr:txBody>
        <a:bodyPr vertOverflow="clip" wrap="square" lIns="27432" tIns="0" rIns="0" bIns="22860" anchor="b"/>
        <a:p>
          <a:pPr algn="ctr">
            <a:defRPr/>
          </a:pPr>
          <a:r>
            <a:rPr lang="en-US" cap="none" sz="1050" b="0" i="0" u="none" baseline="0">
              <a:solidFill>
                <a:srgbClr val="0066CC"/>
              </a:solidFill>
              <a:latin typeface="Arial"/>
              <a:ea typeface="Arial"/>
              <a:cs typeface="Arial"/>
            </a:rPr>
            <a:t>Equipement</a:t>
          </a:r>
          <a:r>
            <a:rPr lang="en-US" cap="none" sz="1050" b="0" i="0" u="none" baseline="0">
              <a:solidFill>
                <a:srgbClr val="0066CC"/>
              </a:solidFill>
              <a:latin typeface="Arial"/>
              <a:ea typeface="Arial"/>
              <a:cs typeface="Arial"/>
            </a:rPr>
            <a:t> étudié </a:t>
          </a:r>
          <a:r>
            <a:rPr lang="en-US" cap="none" sz="1050" b="0" i="0" u="none" baseline="0">
              <a:solidFill>
                <a:srgbClr val="0066CC"/>
              </a:solidFill>
              <a:latin typeface="Arial"/>
              <a:ea typeface="Arial"/>
              <a:cs typeface="Arial"/>
            </a:rPr>
            <a:t>: ... -   Date : ...</a:t>
          </a:r>
        </a:p>
      </cdr:txBody>
    </cdr:sp>
  </cdr:relSizeAnchor>
  <cdr:relSizeAnchor xmlns:cdr="http://schemas.openxmlformats.org/drawingml/2006/chartDrawing">
    <cdr:from>
      <cdr:x>-0.002</cdr:x>
      <cdr:y>-0.001</cdr:y>
    </cdr:from>
    <cdr:to>
      <cdr:x>0.11575</cdr:x>
      <cdr:y>0.0575</cdr:y>
    </cdr:to>
    <cdr:pic>
      <cdr:nvPicPr>
        <cdr:cNvPr id="2" name="Image 1"/>
        <cdr:cNvPicPr preferRelativeResize="1">
          <a:picLocks noChangeAspect="1"/>
        </cdr:cNvPicPr>
      </cdr:nvPicPr>
      <cdr:blipFill>
        <a:blip r:embed="rId1"/>
        <a:stretch>
          <a:fillRect/>
        </a:stretch>
      </cdr:blipFill>
      <cdr:spPr>
        <a:xfrm>
          <a:off x="-9524" y="0"/>
          <a:ext cx="714375" cy="2571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66675</xdr:rowOff>
    </xdr:from>
    <xdr:to>
      <xdr:col>8</xdr:col>
      <xdr:colOff>38100</xdr:colOff>
      <xdr:row>27</xdr:row>
      <xdr:rowOff>38100</xdr:rowOff>
    </xdr:to>
    <xdr:graphicFrame>
      <xdr:nvGraphicFramePr>
        <xdr:cNvPr id="1" name="Chart 1"/>
        <xdr:cNvGraphicFramePr/>
      </xdr:nvGraphicFramePr>
      <xdr:xfrm>
        <a:off x="171450" y="66675"/>
        <a:ext cx="6076950" cy="4343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4</xdr:col>
      <xdr:colOff>0</xdr:colOff>
      <xdr:row>2</xdr:row>
      <xdr:rowOff>161925</xdr:rowOff>
    </xdr:to>
    <xdr:sp>
      <xdr:nvSpPr>
        <xdr:cNvPr id="1" name="Text Box 1"/>
        <xdr:cNvSpPr txBox="1">
          <a:spLocks noChangeArrowheads="1"/>
        </xdr:cNvSpPr>
      </xdr:nvSpPr>
      <xdr:spPr>
        <a:xfrm>
          <a:off x="0" y="152400"/>
          <a:ext cx="7381875" cy="333375"/>
        </a:xfrm>
        <a:prstGeom prst="rect">
          <a:avLst/>
        </a:prstGeom>
        <a:solidFill>
          <a:srgbClr val="FCF305"/>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000000"/>
              </a:solidFill>
              <a:latin typeface="Arial"/>
              <a:ea typeface="Arial"/>
              <a:cs typeface="Arial"/>
            </a:rPr>
            <a:t>FICHE D'AMELIORATION</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29" sqref="D29"/>
    </sheetView>
  </sheetViews>
  <sheetFormatPr defaultColWidth="11.421875" defaultRowHeight="12.75"/>
  <sheetData/>
  <sheetProtection/>
  <printOptions/>
  <pageMargins left="0.7500000000000001" right="0.7500000000000001" top="0.984251969" bottom="0.984251969" header="0.49" footer="0.49"/>
  <pageSetup orientation="portrait" paperSize="9" scale="50"/>
  <drawing r:id="rId1"/>
</worksheet>
</file>

<file path=xl/worksheets/sheet2.xml><?xml version="1.0" encoding="utf-8"?>
<worksheet xmlns="http://schemas.openxmlformats.org/spreadsheetml/2006/main" xmlns:r="http://schemas.openxmlformats.org/officeDocument/2006/relationships">
  <dimension ref="A1:U28"/>
  <sheetViews>
    <sheetView zoomScale="60" zoomScaleNormal="60" zoomScalePageLayoutView="0" workbookViewId="0" topLeftCell="A16">
      <selection activeCell="B15" sqref="B15"/>
    </sheetView>
  </sheetViews>
  <sheetFormatPr defaultColWidth="10.8515625" defaultRowHeight="12.75" outlineLevelCol="1"/>
  <cols>
    <col min="1" max="1" width="8.140625" style="2" customWidth="1"/>
    <col min="2" max="2" width="46.00390625" style="64" customWidth="1"/>
    <col min="3" max="3" width="6.00390625" style="63" customWidth="1"/>
    <col min="4" max="4" width="8.421875" style="63" customWidth="1"/>
    <col min="5" max="5" width="8.140625" style="63" customWidth="1"/>
    <col min="6" max="6" width="7.7109375" style="63" customWidth="1"/>
    <col min="7" max="7" width="8.28125" style="63" customWidth="1"/>
    <col min="8" max="8" width="38.8515625" style="63" customWidth="1"/>
    <col min="9" max="9" width="37.421875" style="63" customWidth="1"/>
    <col min="10" max="10" width="3.8515625" style="63" customWidth="1" outlineLevel="1"/>
    <col min="11" max="11" width="13.7109375" style="10" customWidth="1" outlineLevel="1"/>
    <col min="12" max="16" width="10.8515625" style="63" customWidth="1" outlineLevel="1"/>
    <col min="17" max="17" width="11.8515625" style="61" customWidth="1" outlineLevel="1"/>
    <col min="18" max="18" width="16.00390625" style="82" customWidth="1" outlineLevel="1"/>
    <col min="19" max="19" width="16.00390625" style="83" customWidth="1" outlineLevel="1"/>
    <col min="20" max="20" width="16.00390625" style="82" customWidth="1" outlineLevel="1"/>
    <col min="21" max="21" width="16.00390625" style="83" customWidth="1" outlineLevel="1"/>
    <col min="22" max="16384" width="10.8515625" style="63" customWidth="1"/>
  </cols>
  <sheetData>
    <row r="1" spans="2:21" ht="31.5" customHeight="1">
      <c r="B1" s="62"/>
      <c r="C1" s="62"/>
      <c r="D1" s="62"/>
      <c r="E1" s="62"/>
      <c r="F1" s="62"/>
      <c r="G1" s="62"/>
      <c r="H1" s="62"/>
      <c r="I1" s="62"/>
      <c r="K1" s="114" t="s">
        <v>28</v>
      </c>
      <c r="L1" s="115"/>
      <c r="M1" s="115"/>
      <c r="N1" s="115"/>
      <c r="O1" s="115"/>
      <c r="P1" s="115"/>
      <c r="Q1" s="116"/>
      <c r="R1" s="135" t="s">
        <v>27</v>
      </c>
      <c r="S1" s="120" t="s">
        <v>28</v>
      </c>
      <c r="T1" s="121"/>
      <c r="U1" s="122"/>
    </row>
    <row r="2" spans="2:21" ht="22.5" customHeight="1">
      <c r="B2" s="70"/>
      <c r="C2" s="66"/>
      <c r="D2" s="67"/>
      <c r="E2" s="10"/>
      <c r="F2" s="10"/>
      <c r="G2" s="10"/>
      <c r="K2" s="117"/>
      <c r="L2" s="118"/>
      <c r="M2" s="118"/>
      <c r="N2" s="118"/>
      <c r="O2" s="118"/>
      <c r="P2" s="118"/>
      <c r="Q2" s="119"/>
      <c r="R2" s="136"/>
      <c r="S2" s="123"/>
      <c r="T2" s="124"/>
      <c r="U2" s="125"/>
    </row>
    <row r="3" spans="1:21" s="74" customFormat="1" ht="22.5" customHeight="1">
      <c r="A3" s="19"/>
      <c r="B3" s="71"/>
      <c r="C3" s="72"/>
      <c r="D3" s="73"/>
      <c r="E3" s="20"/>
      <c r="F3" s="20"/>
      <c r="G3" s="20"/>
      <c r="K3" s="20"/>
      <c r="L3" s="139" t="s">
        <v>17</v>
      </c>
      <c r="M3" s="140"/>
      <c r="N3" s="140"/>
      <c r="O3" s="140"/>
      <c r="P3" s="140"/>
      <c r="Q3" s="141"/>
      <c r="R3" s="132" t="s">
        <v>26</v>
      </c>
      <c r="S3" s="137" t="s">
        <v>21</v>
      </c>
      <c r="T3" s="129" t="s">
        <v>2</v>
      </c>
      <c r="U3" s="126" t="s">
        <v>22</v>
      </c>
    </row>
    <row r="4" spans="1:21" s="74" customFormat="1" ht="47.25">
      <c r="A4" s="109" t="s">
        <v>0</v>
      </c>
      <c r="B4" s="110"/>
      <c r="C4" s="21" t="s">
        <v>8</v>
      </c>
      <c r="D4" s="21" t="s">
        <v>5</v>
      </c>
      <c r="E4" s="21" t="s">
        <v>6</v>
      </c>
      <c r="F4" s="21" t="s">
        <v>7</v>
      </c>
      <c r="G4" s="21" t="s">
        <v>3</v>
      </c>
      <c r="H4" s="21" t="s">
        <v>52</v>
      </c>
      <c r="I4" s="21" t="s">
        <v>49</v>
      </c>
      <c r="K4" s="107" t="s">
        <v>16</v>
      </c>
      <c r="L4" s="22">
        <v>0</v>
      </c>
      <c r="M4" s="23">
        <v>0.3</v>
      </c>
      <c r="N4" s="23">
        <v>0.7</v>
      </c>
      <c r="O4" s="23">
        <v>1</v>
      </c>
      <c r="P4" s="23" t="s">
        <v>3</v>
      </c>
      <c r="Q4" s="105" t="s">
        <v>19</v>
      </c>
      <c r="R4" s="133"/>
      <c r="S4" s="138"/>
      <c r="T4" s="130"/>
      <c r="U4" s="127"/>
    </row>
    <row r="5" spans="1:21" s="74" customFormat="1" ht="24.75" customHeight="1">
      <c r="A5" s="99" t="s">
        <v>23</v>
      </c>
      <c r="B5" s="100"/>
      <c r="C5" s="100"/>
      <c r="D5" s="100"/>
      <c r="E5" s="100"/>
      <c r="F5" s="100"/>
      <c r="G5" s="100"/>
      <c r="H5" s="100"/>
      <c r="I5" s="101"/>
      <c r="K5" s="108"/>
      <c r="L5" s="25" t="s">
        <v>8</v>
      </c>
      <c r="M5" s="26" t="s">
        <v>5</v>
      </c>
      <c r="N5" s="26" t="s">
        <v>6</v>
      </c>
      <c r="O5" s="26" t="s">
        <v>7</v>
      </c>
      <c r="P5" s="26" t="s">
        <v>3</v>
      </c>
      <c r="Q5" s="106"/>
      <c r="R5" s="134"/>
      <c r="S5" s="138"/>
      <c r="T5" s="131"/>
      <c r="U5" s="128"/>
    </row>
    <row r="6" spans="1:21" s="74" customFormat="1" ht="72.75" customHeight="1">
      <c r="A6" s="111" t="s">
        <v>53</v>
      </c>
      <c r="B6" s="112"/>
      <c r="C6" s="112"/>
      <c r="D6" s="112"/>
      <c r="E6" s="112"/>
      <c r="F6" s="112"/>
      <c r="G6" s="112"/>
      <c r="H6" s="112"/>
      <c r="I6" s="113"/>
      <c r="K6" s="58"/>
      <c r="L6" s="59"/>
      <c r="M6" s="59"/>
      <c r="N6" s="59"/>
      <c r="O6" s="59"/>
      <c r="P6" s="59"/>
      <c r="Q6" s="60"/>
      <c r="R6" s="44" t="s">
        <v>20</v>
      </c>
      <c r="S6" s="45"/>
      <c r="T6" s="27" t="s">
        <v>1</v>
      </c>
      <c r="U6" s="41"/>
    </row>
    <row r="7" spans="1:21" s="74" customFormat="1" ht="16.5" customHeight="1">
      <c r="A7" s="99" t="s">
        <v>51</v>
      </c>
      <c r="B7" s="100"/>
      <c r="C7" s="100"/>
      <c r="D7" s="100"/>
      <c r="E7" s="100"/>
      <c r="F7" s="100"/>
      <c r="G7" s="100"/>
      <c r="H7" s="100"/>
      <c r="I7" s="101"/>
      <c r="J7" s="75"/>
      <c r="K7" s="48"/>
      <c r="L7" s="49"/>
      <c r="M7" s="49"/>
      <c r="N7" s="49"/>
      <c r="O7" s="49"/>
      <c r="P7" s="49"/>
      <c r="Q7" s="50"/>
      <c r="R7" s="51"/>
      <c r="S7" s="52">
        <f>IF(T7=1,"","Alerte ≠1 ! =&gt;")</f>
      </c>
      <c r="T7" s="28">
        <f>T9+T13+T17+T21+T25</f>
        <v>1</v>
      </c>
      <c r="U7" s="42">
        <f>U9+U13+U17+U21+U25</f>
        <v>0</v>
      </c>
    </row>
    <row r="8" spans="1:21" s="74" customFormat="1" ht="37.5" customHeight="1">
      <c r="A8" s="111" t="s">
        <v>34</v>
      </c>
      <c r="B8" s="112"/>
      <c r="C8" s="112"/>
      <c r="D8" s="112"/>
      <c r="E8" s="112"/>
      <c r="F8" s="112"/>
      <c r="G8" s="112"/>
      <c r="H8" s="112"/>
      <c r="I8" s="113"/>
      <c r="J8" s="75"/>
      <c r="K8" s="53"/>
      <c r="L8" s="54"/>
      <c r="M8" s="54"/>
      <c r="N8" s="54"/>
      <c r="O8" s="54"/>
      <c r="P8" s="54"/>
      <c r="Q8" s="55"/>
      <c r="R8" s="56"/>
      <c r="S8" s="57"/>
      <c r="T8" s="28"/>
      <c r="U8" s="42"/>
    </row>
    <row r="9" spans="1:21" s="74" customFormat="1" ht="16.5" customHeight="1">
      <c r="A9" s="96" t="s">
        <v>54</v>
      </c>
      <c r="B9" s="97"/>
      <c r="C9" s="97"/>
      <c r="D9" s="97"/>
      <c r="E9" s="97"/>
      <c r="F9" s="97"/>
      <c r="G9" s="97"/>
      <c r="H9" s="97"/>
      <c r="I9" s="98"/>
      <c r="K9" s="29"/>
      <c r="L9" s="30"/>
      <c r="M9" s="30"/>
      <c r="N9" s="30"/>
      <c r="O9" s="30"/>
      <c r="P9" s="30"/>
      <c r="Q9" s="31">
        <f>IF(R9=1,"","Alerte ≠1 ! =&gt;")</f>
      </c>
      <c r="R9" s="46">
        <f>SUM(R10:R12)</f>
        <v>1</v>
      </c>
      <c r="S9" s="47">
        <f>SUM(S10:S12)</f>
        <v>0</v>
      </c>
      <c r="T9" s="33">
        <v>0.2</v>
      </c>
      <c r="U9" s="76">
        <f>S9*T9</f>
        <v>0</v>
      </c>
    </row>
    <row r="10" spans="1:21" s="74" customFormat="1" ht="51" customHeight="1">
      <c r="A10" s="34">
        <v>1</v>
      </c>
      <c r="B10" s="77" t="s">
        <v>35</v>
      </c>
      <c r="C10" s="26"/>
      <c r="D10" s="26"/>
      <c r="E10" s="26"/>
      <c r="F10" s="26"/>
      <c r="G10" s="26"/>
      <c r="H10" s="78"/>
      <c r="I10" s="78"/>
      <c r="K10" s="35">
        <v>1</v>
      </c>
      <c r="L10" s="35">
        <f>IF(K10=1,$L$4,"")</f>
        <v>0</v>
      </c>
      <c r="M10" s="35">
        <f>IF(K10=2,$M$4,"")</f>
      </c>
      <c r="N10" s="35">
        <f>IF(K10=3,$N$4,"")</f>
      </c>
      <c r="O10" s="35">
        <f>IF(K10=4,$O$4,"")</f>
      </c>
      <c r="P10" s="35">
        <f>IF(K10=5,$P$4,"")</f>
      </c>
      <c r="Q10" s="35">
        <f>SUM(L10:P10)</f>
        <v>0</v>
      </c>
      <c r="R10" s="43">
        <v>0.33</v>
      </c>
      <c r="S10" s="40">
        <f>Q10*R10</f>
        <v>0</v>
      </c>
      <c r="T10" s="36"/>
      <c r="U10" s="79"/>
    </row>
    <row r="11" spans="1:21" s="74" customFormat="1" ht="51" customHeight="1">
      <c r="A11" s="37">
        <f>A10+1</f>
        <v>2</v>
      </c>
      <c r="B11" s="77" t="s">
        <v>36</v>
      </c>
      <c r="C11" s="24"/>
      <c r="D11" s="24"/>
      <c r="E11" s="24"/>
      <c r="F11" s="24"/>
      <c r="G11" s="24"/>
      <c r="H11" s="80"/>
      <c r="I11" s="80"/>
      <c r="K11" s="35">
        <v>1</v>
      </c>
      <c r="L11" s="35">
        <f aca="true" t="shared" si="0" ref="L11:L20">IF(K11=1,$L$4,"")</f>
        <v>0</v>
      </c>
      <c r="M11" s="35">
        <f>IF(K11=2,$M$4,"")</f>
      </c>
      <c r="N11" s="35">
        <f>IF(K11=3,$N$4,"")</f>
      </c>
      <c r="O11" s="35">
        <f>IF(K11=4,$O$4,"")</f>
      </c>
      <c r="P11" s="35">
        <f>IF(K11=5,$P$4,"")</f>
      </c>
      <c r="Q11" s="35">
        <f>SUM(L11:P11)</f>
        <v>0</v>
      </c>
      <c r="R11" s="43">
        <v>0.33</v>
      </c>
      <c r="S11" s="40">
        <f>Q11*R11</f>
        <v>0</v>
      </c>
      <c r="T11" s="36"/>
      <c r="U11" s="79"/>
    </row>
    <row r="12" spans="1:21" s="74" customFormat="1" ht="51" customHeight="1">
      <c r="A12" s="34">
        <f>A11+1</f>
        <v>3</v>
      </c>
      <c r="B12" s="77" t="s">
        <v>37</v>
      </c>
      <c r="C12" s="26"/>
      <c r="D12" s="26"/>
      <c r="E12" s="26"/>
      <c r="F12" s="26"/>
      <c r="G12" s="26"/>
      <c r="H12" s="78"/>
      <c r="I12" s="78"/>
      <c r="K12" s="35">
        <v>1</v>
      </c>
      <c r="L12" s="35">
        <f t="shared" si="0"/>
        <v>0</v>
      </c>
      <c r="M12" s="35">
        <f>IF(K12=2,$M$4,"")</f>
      </c>
      <c r="N12" s="35">
        <f>IF(K12=3,$N$4,"")</f>
      </c>
      <c r="O12" s="35">
        <f>IF(K12=4,$O$4,"")</f>
      </c>
      <c r="P12" s="35">
        <f>IF(K12=5,$P$4,"")</f>
      </c>
      <c r="Q12" s="35">
        <f>SUM(L12:P12)</f>
        <v>0</v>
      </c>
      <c r="R12" s="43">
        <v>0.34</v>
      </c>
      <c r="S12" s="40">
        <f>Q12*R12</f>
        <v>0</v>
      </c>
      <c r="T12" s="36"/>
      <c r="U12" s="79"/>
    </row>
    <row r="13" spans="1:21" s="74" customFormat="1" ht="16.5" customHeight="1">
      <c r="A13" s="102" t="s">
        <v>55</v>
      </c>
      <c r="B13" s="103"/>
      <c r="C13" s="103"/>
      <c r="D13" s="103"/>
      <c r="E13" s="103"/>
      <c r="F13" s="103"/>
      <c r="G13" s="103"/>
      <c r="H13" s="103"/>
      <c r="I13" s="104"/>
      <c r="K13" s="29"/>
      <c r="L13" s="30"/>
      <c r="M13" s="30"/>
      <c r="N13" s="30"/>
      <c r="O13" s="30"/>
      <c r="P13" s="30"/>
      <c r="Q13" s="31">
        <f>IF(R13=1,"","Alerte ≠1 ! =&gt;")</f>
      </c>
      <c r="R13" s="32">
        <f>SUM(R14:R16)</f>
        <v>1</v>
      </c>
      <c r="S13" s="39">
        <f>SUM(S14:S16)</f>
        <v>0</v>
      </c>
      <c r="T13" s="33">
        <v>0.2</v>
      </c>
      <c r="U13" s="76">
        <f>S13*T13</f>
        <v>0</v>
      </c>
    </row>
    <row r="14" spans="1:21" s="74" customFormat="1" ht="51" customHeight="1">
      <c r="A14" s="37">
        <f>1</f>
        <v>1</v>
      </c>
      <c r="B14" s="77" t="s">
        <v>38</v>
      </c>
      <c r="C14" s="38"/>
      <c r="D14" s="38"/>
      <c r="E14" s="38"/>
      <c r="F14" s="38"/>
      <c r="G14" s="38"/>
      <c r="H14" s="81"/>
      <c r="I14" s="81"/>
      <c r="K14" s="35">
        <v>1</v>
      </c>
      <c r="L14" s="35">
        <f t="shared" si="0"/>
        <v>0</v>
      </c>
      <c r="M14" s="35">
        <f>IF(K14=2,$M$4,"")</f>
      </c>
      <c r="N14" s="35">
        <f>IF(K14=3,$N$4,"")</f>
      </c>
      <c r="O14" s="35">
        <f>IF(K14=4,$O$4,"")</f>
      </c>
      <c r="P14" s="35">
        <f>IF(K14=5,$P$4,"")</f>
      </c>
      <c r="Q14" s="35">
        <f>SUM(L14:P14)</f>
        <v>0</v>
      </c>
      <c r="R14" s="43">
        <v>0.33</v>
      </c>
      <c r="S14" s="40">
        <f>Q14*R14</f>
        <v>0</v>
      </c>
      <c r="T14" s="36"/>
      <c r="U14" s="79"/>
    </row>
    <row r="15" spans="1:21" s="74" customFormat="1" ht="51" customHeight="1">
      <c r="A15" s="34">
        <f>A14+1</f>
        <v>2</v>
      </c>
      <c r="B15" s="77" t="s">
        <v>39</v>
      </c>
      <c r="C15" s="26"/>
      <c r="D15" s="26"/>
      <c r="E15" s="26"/>
      <c r="F15" s="26"/>
      <c r="G15" s="26"/>
      <c r="H15" s="78"/>
      <c r="I15" s="78"/>
      <c r="K15" s="35">
        <v>1</v>
      </c>
      <c r="L15" s="35">
        <f t="shared" si="0"/>
        <v>0</v>
      </c>
      <c r="M15" s="35">
        <f>IF(K15=2,$M$4,"")</f>
      </c>
      <c r="N15" s="35">
        <f>IF(K15=3,$N$4,"")</f>
      </c>
      <c r="O15" s="35">
        <f>IF(K15=4,$O$4,"")</f>
      </c>
      <c r="P15" s="35">
        <f>IF(K15=5,$P$4,"")</f>
      </c>
      <c r="Q15" s="35">
        <f>SUM(L15:P15)</f>
        <v>0</v>
      </c>
      <c r="R15" s="43">
        <v>0.33</v>
      </c>
      <c r="S15" s="40">
        <f>Q15*R15</f>
        <v>0</v>
      </c>
      <c r="T15" s="36"/>
      <c r="U15" s="79"/>
    </row>
    <row r="16" spans="1:21" s="74" customFormat="1" ht="51" customHeight="1">
      <c r="A16" s="34">
        <f>A15+1</f>
        <v>3</v>
      </c>
      <c r="B16" s="77" t="s">
        <v>40</v>
      </c>
      <c r="C16" s="26"/>
      <c r="D16" s="26"/>
      <c r="E16" s="26"/>
      <c r="F16" s="26"/>
      <c r="G16" s="26"/>
      <c r="H16" s="78"/>
      <c r="I16" s="78"/>
      <c r="K16" s="35">
        <v>1</v>
      </c>
      <c r="L16" s="35">
        <f t="shared" si="0"/>
        <v>0</v>
      </c>
      <c r="M16" s="35">
        <f>IF(K16=2,$M$4,"")</f>
      </c>
      <c r="N16" s="35">
        <f>IF(K16=3,$N$4,"")</f>
      </c>
      <c r="O16" s="35">
        <f>IF(K16=4,$O$4,"")</f>
      </c>
      <c r="P16" s="35">
        <f>IF(K16=5,$P$4,"")</f>
      </c>
      <c r="Q16" s="35">
        <f>SUM(L16:P16)</f>
        <v>0</v>
      </c>
      <c r="R16" s="43">
        <v>0.34</v>
      </c>
      <c r="S16" s="40">
        <f>Q16*R16</f>
        <v>0</v>
      </c>
      <c r="T16" s="36"/>
      <c r="U16" s="79"/>
    </row>
    <row r="17" spans="1:21" s="74" customFormat="1" ht="16.5" customHeight="1">
      <c r="A17" s="102" t="s">
        <v>56</v>
      </c>
      <c r="B17" s="103"/>
      <c r="C17" s="103"/>
      <c r="D17" s="103"/>
      <c r="E17" s="103"/>
      <c r="F17" s="103"/>
      <c r="G17" s="103"/>
      <c r="H17" s="103"/>
      <c r="I17" s="104"/>
      <c r="K17" s="29"/>
      <c r="L17" s="30"/>
      <c r="M17" s="30"/>
      <c r="N17" s="30"/>
      <c r="O17" s="30"/>
      <c r="P17" s="30"/>
      <c r="Q17" s="31">
        <f>IF(R17=1,"","Alerte ≠1 ! =&gt;")</f>
      </c>
      <c r="R17" s="32">
        <f>SUM(R18:R20)</f>
        <v>1</v>
      </c>
      <c r="S17" s="39">
        <f>SUM(S18:S20)</f>
        <v>0</v>
      </c>
      <c r="T17" s="33">
        <v>0.2</v>
      </c>
      <c r="U17" s="76">
        <f>S17*T17</f>
        <v>0</v>
      </c>
    </row>
    <row r="18" spans="1:21" s="74" customFormat="1" ht="51" customHeight="1">
      <c r="A18" s="34">
        <v>1</v>
      </c>
      <c r="B18" s="77" t="s">
        <v>41</v>
      </c>
      <c r="C18" s="26"/>
      <c r="D18" s="26"/>
      <c r="E18" s="26"/>
      <c r="F18" s="26"/>
      <c r="G18" s="26"/>
      <c r="H18" s="78"/>
      <c r="I18" s="78"/>
      <c r="K18" s="35">
        <v>1</v>
      </c>
      <c r="L18" s="35">
        <f t="shared" si="0"/>
        <v>0</v>
      </c>
      <c r="M18" s="35">
        <f>IF(K18=2,$M$4,"")</f>
      </c>
      <c r="N18" s="35">
        <f>IF(K18=3,$N$4,"")</f>
      </c>
      <c r="O18" s="35">
        <f>IF(K18=4,$O$4,"")</f>
      </c>
      <c r="P18" s="35">
        <f>IF(K18=5,$P$4,"")</f>
      </c>
      <c r="Q18" s="35">
        <f>SUM(L18:P18)</f>
        <v>0</v>
      </c>
      <c r="R18" s="43">
        <v>0.33</v>
      </c>
      <c r="S18" s="40">
        <f>Q18*R18</f>
        <v>0</v>
      </c>
      <c r="U18" s="79"/>
    </row>
    <row r="19" spans="1:21" s="74" customFormat="1" ht="51" customHeight="1">
      <c r="A19" s="34">
        <f>A18+1</f>
        <v>2</v>
      </c>
      <c r="B19" s="77" t="s">
        <v>42</v>
      </c>
      <c r="C19" s="26"/>
      <c r="D19" s="26"/>
      <c r="E19" s="26"/>
      <c r="F19" s="26"/>
      <c r="G19" s="26"/>
      <c r="H19" s="78"/>
      <c r="I19" s="78"/>
      <c r="K19" s="35">
        <v>1</v>
      </c>
      <c r="L19" s="35">
        <f t="shared" si="0"/>
        <v>0</v>
      </c>
      <c r="M19" s="35">
        <f>IF(K19=2,$M$4,"")</f>
      </c>
      <c r="N19" s="35">
        <f>IF(K19=3,$N$4,"")</f>
      </c>
      <c r="O19" s="35">
        <f>IF(K19=4,$O$4,"")</f>
      </c>
      <c r="P19" s="35">
        <f>IF(K19=5,$P$4,"")</f>
      </c>
      <c r="Q19" s="35">
        <f>SUM(L19:P19)</f>
        <v>0</v>
      </c>
      <c r="R19" s="43">
        <v>0.33</v>
      </c>
      <c r="S19" s="40">
        <f>Q19*R19</f>
        <v>0</v>
      </c>
      <c r="T19" s="36"/>
      <c r="U19" s="36"/>
    </row>
    <row r="20" spans="1:21" s="74" customFormat="1" ht="51" customHeight="1">
      <c r="A20" s="34">
        <f>A19+1</f>
        <v>3</v>
      </c>
      <c r="B20" s="77" t="s">
        <v>43</v>
      </c>
      <c r="C20" s="26"/>
      <c r="D20" s="26"/>
      <c r="E20" s="26"/>
      <c r="F20" s="26"/>
      <c r="G20" s="26"/>
      <c r="H20" s="78"/>
      <c r="I20" s="78"/>
      <c r="K20" s="35">
        <v>1</v>
      </c>
      <c r="L20" s="35">
        <f t="shared" si="0"/>
        <v>0</v>
      </c>
      <c r="M20" s="35">
        <f>IF(K20=2,$M$4,"")</f>
      </c>
      <c r="N20" s="35">
        <f>IF(K20=3,$N$4,"")</f>
      </c>
      <c r="O20" s="35">
        <f>IF(K20=4,$O$4,"")</f>
      </c>
      <c r="P20" s="35">
        <f>IF(K20=5,$P$4,"")</f>
      </c>
      <c r="Q20" s="35">
        <f>SUM(L20:P20)</f>
        <v>0</v>
      </c>
      <c r="R20" s="43">
        <v>0.34</v>
      </c>
      <c r="S20" s="40">
        <f>Q20*R20</f>
        <v>0</v>
      </c>
      <c r="T20" s="36"/>
      <c r="U20" s="79"/>
    </row>
    <row r="21" spans="1:21" s="74" customFormat="1" ht="16.5" customHeight="1">
      <c r="A21" s="96" t="s">
        <v>57</v>
      </c>
      <c r="B21" s="97"/>
      <c r="C21" s="97"/>
      <c r="D21" s="97"/>
      <c r="E21" s="97"/>
      <c r="F21" s="97"/>
      <c r="G21" s="97"/>
      <c r="H21" s="97"/>
      <c r="I21" s="98"/>
      <c r="K21" s="29"/>
      <c r="L21" s="30"/>
      <c r="M21" s="30"/>
      <c r="N21" s="30"/>
      <c r="O21" s="30"/>
      <c r="P21" s="30"/>
      <c r="Q21" s="31">
        <f>IF(R21=1,"","Alerte ≠1 ! =&gt;")</f>
      </c>
      <c r="R21" s="46">
        <f>SUM(R22:R24)</f>
        <v>1</v>
      </c>
      <c r="S21" s="47">
        <f>SUM(S22:S24)</f>
        <v>0</v>
      </c>
      <c r="T21" s="33">
        <v>0.2</v>
      </c>
      <c r="U21" s="76">
        <f>S21*T21</f>
        <v>0</v>
      </c>
    </row>
    <row r="22" spans="1:21" s="74" customFormat="1" ht="51" customHeight="1">
      <c r="A22" s="34">
        <v>1</v>
      </c>
      <c r="B22" s="77" t="s">
        <v>44</v>
      </c>
      <c r="C22" s="26"/>
      <c r="D22" s="26"/>
      <c r="E22" s="26"/>
      <c r="F22" s="26"/>
      <c r="G22" s="26"/>
      <c r="H22" s="78"/>
      <c r="I22" s="78"/>
      <c r="K22" s="35">
        <v>1</v>
      </c>
      <c r="L22" s="35">
        <f>IF(K22=1,$L$4,"")</f>
        <v>0</v>
      </c>
      <c r="M22" s="35">
        <f>IF(K22=2,$M$4,"")</f>
      </c>
      <c r="N22" s="35">
        <f>IF(K22=3,$N$4,"")</f>
      </c>
      <c r="O22" s="35">
        <f>IF(K22=4,$O$4,"")</f>
      </c>
      <c r="P22" s="35">
        <f>IF(K22=5,$P$4,"")</f>
      </c>
      <c r="Q22" s="35">
        <f>SUM(L22:P22)</f>
        <v>0</v>
      </c>
      <c r="R22" s="43">
        <v>0.33</v>
      </c>
      <c r="S22" s="40">
        <f>Q22*R22</f>
        <v>0</v>
      </c>
      <c r="T22" s="36"/>
      <c r="U22" s="79"/>
    </row>
    <row r="23" spans="1:21" s="74" customFormat="1" ht="51" customHeight="1">
      <c r="A23" s="37">
        <f>A22+1</f>
        <v>2</v>
      </c>
      <c r="B23" s="77" t="s">
        <v>45</v>
      </c>
      <c r="C23" s="24"/>
      <c r="D23" s="24"/>
      <c r="E23" s="24"/>
      <c r="F23" s="24"/>
      <c r="G23" s="24"/>
      <c r="H23" s="80"/>
      <c r="I23" s="80"/>
      <c r="K23" s="35">
        <v>1</v>
      </c>
      <c r="L23" s="35">
        <f>IF(K23=1,$L$4,"")</f>
        <v>0</v>
      </c>
      <c r="M23" s="35">
        <f>IF(K23=2,$M$4,"")</f>
      </c>
      <c r="N23" s="35">
        <f>IF(K23=3,$N$4,"")</f>
      </c>
      <c r="O23" s="35">
        <f>IF(K23=4,$O$4,"")</f>
      </c>
      <c r="P23" s="35">
        <f>IF(K23=5,$P$4,"")</f>
      </c>
      <c r="Q23" s="35">
        <f>SUM(L23:P23)</f>
        <v>0</v>
      </c>
      <c r="R23" s="43">
        <v>0.33</v>
      </c>
      <c r="S23" s="40">
        <f>Q23*R23</f>
        <v>0</v>
      </c>
      <c r="T23" s="36"/>
      <c r="U23" s="79"/>
    </row>
    <row r="24" spans="1:21" s="74" customFormat="1" ht="51" customHeight="1">
      <c r="A24" s="34">
        <f>A23+1</f>
        <v>3</v>
      </c>
      <c r="B24" s="77" t="s">
        <v>50</v>
      </c>
      <c r="C24" s="26"/>
      <c r="D24" s="26"/>
      <c r="E24" s="26"/>
      <c r="F24" s="26"/>
      <c r="G24" s="26"/>
      <c r="H24" s="78"/>
      <c r="I24" s="78"/>
      <c r="K24" s="35">
        <v>1</v>
      </c>
      <c r="L24" s="35">
        <f>IF(K24=1,$L$4,"")</f>
        <v>0</v>
      </c>
      <c r="M24" s="35">
        <f>IF(K24=2,$M$4,"")</f>
      </c>
      <c r="N24" s="35">
        <f>IF(K24=3,$N$4,"")</f>
      </c>
      <c r="O24" s="35">
        <f>IF(K24=4,$O$4,"")</f>
      </c>
      <c r="P24" s="35">
        <f>IF(K24=5,$P$4,"")</f>
      </c>
      <c r="Q24" s="35">
        <f>SUM(L24:P24)</f>
        <v>0</v>
      </c>
      <c r="R24" s="43">
        <v>0.34</v>
      </c>
      <c r="S24" s="40">
        <f>Q24*R24</f>
        <v>0</v>
      </c>
      <c r="T24" s="36"/>
      <c r="U24" s="79"/>
    </row>
    <row r="25" spans="1:21" s="74" customFormat="1" ht="16.5" customHeight="1">
      <c r="A25" s="96" t="s">
        <v>58</v>
      </c>
      <c r="B25" s="97"/>
      <c r="C25" s="97"/>
      <c r="D25" s="97"/>
      <c r="E25" s="97"/>
      <c r="F25" s="97"/>
      <c r="G25" s="97"/>
      <c r="H25" s="97"/>
      <c r="I25" s="98"/>
      <c r="K25" s="29"/>
      <c r="L25" s="30"/>
      <c r="M25" s="30"/>
      <c r="N25" s="30"/>
      <c r="O25" s="30"/>
      <c r="P25" s="30"/>
      <c r="Q25" s="31">
        <f>IF(R25=1,"","Alerte ≠1 ! =&gt;")</f>
      </c>
      <c r="R25" s="32">
        <f>SUM(R26:R28)</f>
        <v>1</v>
      </c>
      <c r="S25" s="39">
        <f>SUM(S26:S28)</f>
        <v>0</v>
      </c>
      <c r="T25" s="33">
        <v>0.2</v>
      </c>
      <c r="U25" s="76">
        <f>S25*T25</f>
        <v>0</v>
      </c>
    </row>
    <row r="26" spans="1:21" s="74" customFormat="1" ht="51" customHeight="1">
      <c r="A26" s="37">
        <f>1</f>
        <v>1</v>
      </c>
      <c r="B26" s="77" t="s">
        <v>46</v>
      </c>
      <c r="C26" s="38"/>
      <c r="D26" s="38"/>
      <c r="E26" s="38"/>
      <c r="F26" s="38"/>
      <c r="G26" s="38"/>
      <c r="H26" s="81"/>
      <c r="I26" s="81"/>
      <c r="K26" s="35">
        <v>1</v>
      </c>
      <c r="L26" s="35">
        <f>IF(K26=1,$L$4,"")</f>
        <v>0</v>
      </c>
      <c r="M26" s="35">
        <f>IF(K26=2,$M$4,"")</f>
      </c>
      <c r="N26" s="35">
        <f>IF(K26=3,$N$4,"")</f>
      </c>
      <c r="O26" s="35">
        <f>IF(K26=4,$O$4,"")</f>
      </c>
      <c r="P26" s="35">
        <f>IF(K26=5,$P$4,"")</f>
      </c>
      <c r="Q26" s="35">
        <f>SUM(L26:P26)</f>
        <v>0</v>
      </c>
      <c r="R26" s="43">
        <v>0.33</v>
      </c>
      <c r="S26" s="40">
        <f>Q26*R26</f>
        <v>0</v>
      </c>
      <c r="T26" s="36"/>
      <c r="U26" s="79"/>
    </row>
    <row r="27" spans="1:21" s="74" customFormat="1" ht="51" customHeight="1">
      <c r="A27" s="34">
        <f>A26+1</f>
        <v>2</v>
      </c>
      <c r="B27" s="77" t="s">
        <v>47</v>
      </c>
      <c r="C27" s="26"/>
      <c r="D27" s="26"/>
      <c r="E27" s="26"/>
      <c r="F27" s="26"/>
      <c r="G27" s="26"/>
      <c r="H27" s="78"/>
      <c r="I27" s="78"/>
      <c r="K27" s="35">
        <v>1</v>
      </c>
      <c r="L27" s="35">
        <f>IF(K27=1,$L$4,"")</f>
        <v>0</v>
      </c>
      <c r="M27" s="35">
        <f>IF(K27=2,$M$4,"")</f>
      </c>
      <c r="N27" s="35">
        <f>IF(K27=3,$N$4,"")</f>
      </c>
      <c r="O27" s="35">
        <f>IF(K27=4,$O$4,"")</f>
      </c>
      <c r="P27" s="35">
        <f>IF(K27=5,$P$4,"")</f>
      </c>
      <c r="Q27" s="35">
        <f>SUM(L27:P27)</f>
        <v>0</v>
      </c>
      <c r="R27" s="43">
        <v>0.33</v>
      </c>
      <c r="S27" s="40">
        <f>Q27*R27</f>
        <v>0</v>
      </c>
      <c r="T27" s="36"/>
      <c r="U27" s="79"/>
    </row>
    <row r="28" spans="1:21" s="74" customFormat="1" ht="51" customHeight="1">
      <c r="A28" s="34">
        <f>A27+1</f>
        <v>3</v>
      </c>
      <c r="B28" s="77" t="s">
        <v>48</v>
      </c>
      <c r="C28" s="26"/>
      <c r="D28" s="26"/>
      <c r="E28" s="26"/>
      <c r="F28" s="26"/>
      <c r="G28" s="26"/>
      <c r="H28" s="78"/>
      <c r="I28" s="78"/>
      <c r="K28" s="35">
        <v>1</v>
      </c>
      <c r="L28" s="35">
        <f>IF(K28=1,$L$4,"")</f>
        <v>0</v>
      </c>
      <c r="M28" s="35">
        <f>IF(K28=2,$M$4,"")</f>
      </c>
      <c r="N28" s="35">
        <f>IF(K28=3,$N$4,"")</f>
      </c>
      <c r="O28" s="35">
        <f>IF(K28=4,$O$4,"")</f>
      </c>
      <c r="P28" s="35">
        <f>IF(K28=5,$P$4,"")</f>
      </c>
      <c r="Q28" s="35">
        <f>SUM(L28:P28)</f>
        <v>0</v>
      </c>
      <c r="R28" s="43">
        <v>0.34</v>
      </c>
      <c r="S28" s="40">
        <f>Q28*R28</f>
        <v>0</v>
      </c>
      <c r="T28" s="36"/>
      <c r="U28" s="79"/>
    </row>
  </sheetData>
  <sheetProtection/>
  <mergeCells count="20">
    <mergeCell ref="A21:I21"/>
    <mergeCell ref="K1:Q2"/>
    <mergeCell ref="A5:I5"/>
    <mergeCell ref="S1:U2"/>
    <mergeCell ref="U3:U5"/>
    <mergeCell ref="T3:T5"/>
    <mergeCell ref="R3:R5"/>
    <mergeCell ref="R1:R2"/>
    <mergeCell ref="S3:S5"/>
    <mergeCell ref="L3:Q3"/>
    <mergeCell ref="A25:I25"/>
    <mergeCell ref="A7:I7"/>
    <mergeCell ref="A17:I17"/>
    <mergeCell ref="Q4:Q5"/>
    <mergeCell ref="K4:K5"/>
    <mergeCell ref="A13:I13"/>
    <mergeCell ref="A4:B4"/>
    <mergeCell ref="A9:I9"/>
    <mergeCell ref="A8:I8"/>
    <mergeCell ref="A6:I6"/>
  </mergeCells>
  <printOptions/>
  <pageMargins left="0.39000000000000007" right="0.39000000000000007" top="0.39000000000000007" bottom="0.39000000000000007" header="0.51" footer="0.51"/>
  <pageSetup firstPageNumber="2" useFirstPageNumber="1" orientation="landscape" paperSize="9" scale="60" r:id="rId4"/>
  <headerFooter alignWithMargins="0">
    <oddHeader>&amp;L&amp;CDiagnostic suivant le Livre des Références - Comité National d'Evaluation&amp;R</oddHeader>
    <oddFooter>&amp;L&amp;CCNE_grille_recherche_01.xls&amp;RPage &amp;P/&amp;N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Q14"/>
  <sheetViews>
    <sheetView zoomScalePageLayoutView="0" workbookViewId="0" topLeftCell="A5">
      <selection activeCell="A23" sqref="A23"/>
    </sheetView>
  </sheetViews>
  <sheetFormatPr defaultColWidth="10.8515625" defaultRowHeight="12.75"/>
  <cols>
    <col min="1" max="1" width="100.421875" style="64" customWidth="1"/>
    <col min="2" max="2" width="18.421875" style="65" customWidth="1"/>
    <col min="3" max="11" width="8.28125" style="63" customWidth="1"/>
    <col min="12" max="15" width="10.140625" style="61" customWidth="1"/>
    <col min="16" max="16384" width="10.8515625" style="63" customWidth="1"/>
  </cols>
  <sheetData>
    <row r="1" spans="1:3" ht="25.5" customHeight="1">
      <c r="A1" s="3" t="s">
        <v>4</v>
      </c>
      <c r="B1" s="12"/>
      <c r="C1" s="62"/>
    </row>
    <row r="2" spans="3:5" ht="25.5" customHeight="1">
      <c r="C2" s="66"/>
      <c r="D2" s="67"/>
      <c r="E2" s="67"/>
    </row>
    <row r="3" spans="1:17" s="2" customFormat="1" ht="25.5" customHeight="1" thickBot="1">
      <c r="A3" s="14" t="s">
        <v>24</v>
      </c>
      <c r="B3" s="94" t="s">
        <v>18</v>
      </c>
      <c r="C3" s="95"/>
      <c r="D3" s="87"/>
      <c r="E3" s="87"/>
      <c r="F3" s="87"/>
      <c r="G3" s="87"/>
      <c r="H3" s="87"/>
      <c r="I3" s="87"/>
      <c r="J3" s="87"/>
      <c r="K3" s="87"/>
      <c r="L3" s="86"/>
      <c r="M3" s="86"/>
      <c r="N3" s="86"/>
      <c r="O3" s="86"/>
      <c r="P3" s="87"/>
      <c r="Q3" s="87"/>
    </row>
    <row r="4" spans="1:17" s="2" customFormat="1" ht="25.5" customHeight="1" thickBot="1">
      <c r="A4" s="13" t="str">
        <f>'2) Grille d''évaluation'!A7</f>
        <v>Eligibilité d'un équipement </v>
      </c>
      <c r="B4" s="93">
        <f>'2) Grille d''évaluation'!U7</f>
        <v>0</v>
      </c>
      <c r="C4" s="87"/>
      <c r="D4" s="92"/>
      <c r="E4" s="92"/>
      <c r="F4" s="92"/>
      <c r="G4" s="92"/>
      <c r="H4" s="92"/>
      <c r="I4" s="92"/>
      <c r="J4" s="92"/>
      <c r="K4" s="92"/>
      <c r="L4" s="142"/>
      <c r="M4" s="142"/>
      <c r="N4" s="142"/>
      <c r="O4" s="142"/>
      <c r="P4" s="87"/>
      <c r="Q4" s="87"/>
    </row>
    <row r="5" spans="1:17" ht="25.5" customHeight="1">
      <c r="A5" s="63"/>
      <c r="C5" s="85"/>
      <c r="D5" s="85"/>
      <c r="E5" s="85"/>
      <c r="F5" s="85"/>
      <c r="G5" s="85"/>
      <c r="H5" s="85"/>
      <c r="I5" s="85"/>
      <c r="J5" s="85"/>
      <c r="K5" s="85"/>
      <c r="L5" s="86"/>
      <c r="M5" s="86"/>
      <c r="N5" s="86"/>
      <c r="O5" s="86"/>
      <c r="P5" s="85"/>
      <c r="Q5" s="85"/>
    </row>
    <row r="6" spans="1:17" s="2" customFormat="1" ht="25.5" customHeight="1">
      <c r="A6" s="15" t="s">
        <v>25</v>
      </c>
      <c r="B6" s="16" t="s">
        <v>18</v>
      </c>
      <c r="C6" s="87"/>
      <c r="D6" s="86"/>
      <c r="E6" s="86"/>
      <c r="F6" s="86"/>
      <c r="G6" s="86"/>
      <c r="H6" s="86"/>
      <c r="I6" s="86"/>
      <c r="J6" s="86"/>
      <c r="K6" s="86"/>
      <c r="L6" s="86"/>
      <c r="M6" s="86"/>
      <c r="N6" s="86"/>
      <c r="O6" s="86"/>
      <c r="P6" s="87"/>
      <c r="Q6" s="87"/>
    </row>
    <row r="7" spans="1:17" s="11" customFormat="1" ht="25.5" customHeight="1">
      <c r="A7" s="17" t="str">
        <f>'2) Grille d''évaluation'!A7</f>
        <v>Eligibilité d'un équipement </v>
      </c>
      <c r="B7" s="18"/>
      <c r="C7" s="88"/>
      <c r="D7" s="88"/>
      <c r="E7" s="88"/>
      <c r="F7" s="88"/>
      <c r="G7" s="88"/>
      <c r="H7" s="88"/>
      <c r="I7" s="88"/>
      <c r="J7" s="88"/>
      <c r="K7" s="88"/>
      <c r="L7" s="88"/>
      <c r="M7" s="89"/>
      <c r="N7" s="88"/>
      <c r="O7" s="88"/>
      <c r="P7" s="88"/>
      <c r="Q7" s="88"/>
    </row>
    <row r="8" spans="1:17" ht="25.5" customHeight="1">
      <c r="A8" s="68" t="str">
        <f>'2) Grille d''évaluation'!A9:I9</f>
        <v>Expertise Médicale</v>
      </c>
      <c r="B8" s="69">
        <f>'2) Grille d''évaluation'!S9</f>
        <v>0</v>
      </c>
      <c r="C8" s="85"/>
      <c r="D8" s="90"/>
      <c r="E8" s="90"/>
      <c r="F8" s="90"/>
      <c r="G8" s="90"/>
      <c r="H8" s="90"/>
      <c r="I8" s="90"/>
      <c r="J8" s="90"/>
      <c r="K8" s="90"/>
      <c r="L8" s="91"/>
      <c r="M8" s="91"/>
      <c r="N8" s="91"/>
      <c r="O8" s="91"/>
      <c r="P8" s="85"/>
      <c r="Q8" s="85"/>
    </row>
    <row r="9" spans="1:17" ht="25.5" customHeight="1">
      <c r="A9" s="68" t="str">
        <f>'2) Grille d''évaluation'!A13:I13</f>
        <v>Expertise Informatique</v>
      </c>
      <c r="B9" s="69">
        <f>'2) Grille d''évaluation'!S13</f>
        <v>0</v>
      </c>
      <c r="C9" s="85"/>
      <c r="D9" s="90"/>
      <c r="E9" s="90"/>
      <c r="F9" s="90"/>
      <c r="G9" s="90"/>
      <c r="H9" s="90"/>
      <c r="I9" s="90"/>
      <c r="J9" s="90"/>
      <c r="K9" s="90"/>
      <c r="L9" s="91"/>
      <c r="M9" s="91"/>
      <c r="N9" s="91"/>
      <c r="O9" s="91"/>
      <c r="P9" s="85"/>
      <c r="Q9" s="85"/>
    </row>
    <row r="10" spans="1:17" ht="25.5" customHeight="1">
      <c r="A10" s="68" t="str">
        <f>'2) Grille d''évaluation'!A17:I17</f>
        <v>Expertise biomédicale</v>
      </c>
      <c r="B10" s="69">
        <f>'2) Grille d''évaluation'!S17</f>
        <v>0</v>
      </c>
      <c r="C10" s="85"/>
      <c r="D10" s="90"/>
      <c r="E10" s="90"/>
      <c r="F10" s="90"/>
      <c r="G10" s="90"/>
      <c r="H10" s="90"/>
      <c r="I10" s="90"/>
      <c r="J10" s="90"/>
      <c r="K10" s="90"/>
      <c r="L10" s="91"/>
      <c r="M10" s="91"/>
      <c r="N10" s="91"/>
      <c r="O10" s="91"/>
      <c r="P10" s="85"/>
      <c r="Q10" s="85"/>
    </row>
    <row r="11" spans="1:17" ht="25.5" customHeight="1">
      <c r="A11" s="68" t="str">
        <f>'2) Grille d''évaluation'!A21:I21</f>
        <v>Expertise Juridique</v>
      </c>
      <c r="B11" s="69">
        <f>'2) Grille d''évaluation'!S21</f>
        <v>0</v>
      </c>
      <c r="C11" s="85"/>
      <c r="D11" s="90"/>
      <c r="E11" s="90"/>
      <c r="F11" s="90"/>
      <c r="G11" s="90"/>
      <c r="H11" s="90"/>
      <c r="I11" s="90"/>
      <c r="J11" s="90"/>
      <c r="K11" s="90"/>
      <c r="L11" s="91"/>
      <c r="M11" s="91"/>
      <c r="N11" s="91"/>
      <c r="O11" s="91"/>
      <c r="P11" s="85"/>
      <c r="Q11" s="85"/>
    </row>
    <row r="12" spans="1:17" ht="25.5" customHeight="1">
      <c r="A12" s="68" t="str">
        <f>'2) Grille d''évaluation'!A25:I25</f>
        <v>Expertise économique</v>
      </c>
      <c r="B12" s="69">
        <f>'2) Grille d''évaluation'!S25</f>
        <v>0</v>
      </c>
      <c r="C12" s="85"/>
      <c r="D12" s="90"/>
      <c r="E12" s="90"/>
      <c r="F12" s="90"/>
      <c r="G12" s="90"/>
      <c r="H12" s="90"/>
      <c r="I12" s="90"/>
      <c r="J12" s="90"/>
      <c r="K12" s="90"/>
      <c r="L12" s="91"/>
      <c r="M12" s="91"/>
      <c r="N12" s="91"/>
      <c r="O12" s="91"/>
      <c r="P12" s="85"/>
      <c r="Q12" s="85"/>
    </row>
    <row r="13" spans="3:17" ht="12.75">
      <c r="C13" s="85"/>
      <c r="D13" s="85"/>
      <c r="E13" s="85"/>
      <c r="F13" s="85"/>
      <c r="G13" s="85"/>
      <c r="H13" s="85"/>
      <c r="I13" s="85"/>
      <c r="J13" s="85"/>
      <c r="K13" s="85"/>
      <c r="L13" s="86"/>
      <c r="M13" s="86"/>
      <c r="N13" s="86"/>
      <c r="O13" s="86"/>
      <c r="P13" s="85"/>
      <c r="Q13" s="85"/>
    </row>
    <row r="14" spans="3:17" ht="12.75">
      <c r="C14" s="85"/>
      <c r="D14" s="85"/>
      <c r="E14" s="85"/>
      <c r="F14" s="85"/>
      <c r="G14" s="85"/>
      <c r="H14" s="85"/>
      <c r="I14" s="85"/>
      <c r="J14" s="85"/>
      <c r="K14" s="85"/>
      <c r="L14" s="86"/>
      <c r="M14" s="86"/>
      <c r="N14" s="86"/>
      <c r="O14" s="86"/>
      <c r="P14" s="85"/>
      <c r="Q14" s="85"/>
    </row>
  </sheetData>
  <sheetProtection/>
  <mergeCells count="1">
    <mergeCell ref="L4:O4"/>
  </mergeCells>
  <printOptions/>
  <pageMargins left="0.32" right="0.32" top="0.984251969" bottom="0.984251969" header="0.49" footer="0.49"/>
  <pageSetup firstPageNumber="18" useFirstPageNumber="1" horizontalDpi="600" verticalDpi="600" orientation="landscape" paperSize="9"/>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E12:I37"/>
  <sheetViews>
    <sheetView zoomScalePageLayoutView="0" workbookViewId="0" topLeftCell="A1">
      <selection activeCell="J6" sqref="J6"/>
    </sheetView>
  </sheetViews>
  <sheetFormatPr defaultColWidth="11.421875" defaultRowHeight="12.75"/>
  <cols>
    <col min="7" max="7" width="13.140625" style="0" bestFit="1" customWidth="1"/>
  </cols>
  <sheetData>
    <row r="12" ht="12.75">
      <c r="I12" s="90"/>
    </row>
    <row r="37" spans="5:6" ht="12.75">
      <c r="E37" s="4"/>
      <c r="F37" s="5"/>
    </row>
  </sheetData>
  <sheetProtection/>
  <printOptions/>
  <pageMargins left="0.39000000000000007" right="0.2" top="0.98" bottom="0.98" header="0.51" footer="0.51"/>
  <pageSetup horizontalDpi="600" verticalDpi="600" orientation="landscape" paperSize="9"/>
  <headerFooter alignWithMargins="0">
    <oddFooter>&amp;L&amp;9Edition du &amp;D&amp;C&amp;9© 2004 G. Farges&amp;Rpage n° &amp;P/&amp;N</oddFooter>
  </headerFooter>
  <drawing r:id="rId1"/>
</worksheet>
</file>

<file path=xl/worksheets/sheet5.xml><?xml version="1.0" encoding="utf-8"?>
<worksheet xmlns="http://schemas.openxmlformats.org/spreadsheetml/2006/main" xmlns:r="http://schemas.openxmlformats.org/officeDocument/2006/relationships">
  <dimension ref="A2:D16"/>
  <sheetViews>
    <sheetView zoomScalePageLayoutView="0" workbookViewId="0" topLeftCell="A1">
      <selection activeCell="B11" sqref="B11"/>
    </sheetView>
  </sheetViews>
  <sheetFormatPr defaultColWidth="11.421875" defaultRowHeight="12.75"/>
  <cols>
    <col min="1" max="1" width="19.8515625" style="0" customWidth="1"/>
    <col min="2" max="4" width="30.28125" style="0" customWidth="1"/>
  </cols>
  <sheetData>
    <row r="2" ht="12.75">
      <c r="C2" s="1"/>
    </row>
    <row r="5" spans="1:4" ht="12.75">
      <c r="A5" s="1"/>
      <c r="D5" s="4" t="s">
        <v>29</v>
      </c>
    </row>
    <row r="8" spans="2:4" ht="12.75">
      <c r="B8" s="6" t="s">
        <v>30</v>
      </c>
      <c r="C8" s="6" t="s">
        <v>31</v>
      </c>
      <c r="D8" s="6" t="s">
        <v>32</v>
      </c>
    </row>
    <row r="9" spans="1:4" ht="30" customHeight="1">
      <c r="A9" s="84" t="s">
        <v>33</v>
      </c>
      <c r="B9" s="9"/>
      <c r="C9" s="9"/>
      <c r="D9" s="9"/>
    </row>
    <row r="10" spans="1:4" ht="27.75" customHeight="1">
      <c r="A10" s="7" t="s">
        <v>9</v>
      </c>
      <c r="B10" s="9"/>
      <c r="C10" s="9"/>
      <c r="D10" s="9"/>
    </row>
    <row r="11" spans="1:4" ht="70.5" customHeight="1">
      <c r="A11" s="8" t="s">
        <v>10</v>
      </c>
      <c r="B11" s="9"/>
      <c r="C11" s="9"/>
      <c r="D11" s="9"/>
    </row>
    <row r="12" spans="1:4" ht="69.75" customHeight="1">
      <c r="A12" s="8" t="s">
        <v>11</v>
      </c>
      <c r="B12" s="9"/>
      <c r="C12" s="9"/>
      <c r="D12" s="9"/>
    </row>
    <row r="13" spans="1:4" ht="62.25" customHeight="1">
      <c r="A13" s="8" t="s">
        <v>12</v>
      </c>
      <c r="B13" s="9"/>
      <c r="C13" s="9"/>
      <c r="D13" s="9"/>
    </row>
    <row r="14" spans="1:4" ht="70.5" customHeight="1">
      <c r="A14" s="8" t="s">
        <v>13</v>
      </c>
      <c r="B14" s="9"/>
      <c r="C14" s="9"/>
      <c r="D14" s="9"/>
    </row>
    <row r="15" spans="1:4" ht="64.5" customHeight="1">
      <c r="A15" s="8" t="s">
        <v>14</v>
      </c>
      <c r="B15" s="9"/>
      <c r="C15" s="9"/>
      <c r="D15" s="9"/>
    </row>
    <row r="16" spans="1:4" ht="64.5" customHeight="1">
      <c r="A16" s="8" t="s">
        <v>15</v>
      </c>
      <c r="B16" s="9"/>
      <c r="C16" s="9"/>
      <c r="D16" s="9"/>
    </row>
  </sheetData>
  <sheetProtection/>
  <printOptions/>
  <pageMargins left="0.3937007874015748" right="0.3937007874015748" top="0.3937007874015748" bottom="0.3937007874015748" header="0" footer="0"/>
  <pageSetup horizontalDpi="600" verticalDpi="600" orientation="portrait" paperSize="9" scale="8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Lucie</cp:lastModifiedBy>
  <cp:lastPrinted>2004-05-31T13:19:37Z</cp:lastPrinted>
  <dcterms:created xsi:type="dcterms:W3CDTF">2004-01-18T21:06:38Z</dcterms:created>
  <dcterms:modified xsi:type="dcterms:W3CDTF">2014-01-17T14:07:39Z</dcterms:modified>
  <cp:category/>
  <cp:version/>
  <cp:contentType/>
  <cp:contentStatus/>
</cp:coreProperties>
</file>