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Stage\Nouvelle version\"/>
    </mc:Choice>
  </mc:AlternateContent>
  <bookViews>
    <workbookView xWindow="0" yWindow="0" windowWidth="25200" windowHeight="11925" tabRatio="902"/>
  </bookViews>
  <sheets>
    <sheet name="Présentation" sheetId="1" r:id="rId1"/>
    <sheet name="EvaluationConformité" sheetId="2" r:id="rId2"/>
    <sheet name="EvaluationPerformance-1" sheetId="4" r:id="rId3"/>
    <sheet name="EvaluationPerformance-2" sheetId="7" r:id="rId4"/>
    <sheet name="EvaluationPerformance-3" sheetId="8" r:id="rId5"/>
    <sheet name="EvaluationPerformance-4" sheetId="9" r:id="rId6"/>
    <sheet name="EvaluationPerformance-5" sheetId="10" r:id="rId7"/>
    <sheet name="Résultats" sheetId="3" r:id="rId8"/>
    <sheet name="CalculsPerformance" sheetId="6" state="hidden" r:id="rId9"/>
  </sheets>
  <definedNames>
    <definedName name="_xlnm.Print_Area" localSheetId="1">EvaluationConformité!$A$1:$E$43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2" l="1"/>
  <c r="J19" i="2"/>
  <c r="I19" i="2"/>
  <c r="J18" i="2"/>
  <c r="I18" i="2"/>
  <c r="J17" i="2"/>
  <c r="I17" i="2"/>
  <c r="J16" i="2"/>
  <c r="I16" i="2"/>
  <c r="J15" i="2"/>
  <c r="I15" i="2"/>
  <c r="J13" i="2"/>
  <c r="I13" i="2"/>
  <c r="J12" i="2"/>
  <c r="I12" i="2"/>
  <c r="K11" i="2"/>
  <c r="J11" i="2"/>
  <c r="I11" i="2"/>
  <c r="J10" i="2"/>
  <c r="I10" i="2"/>
  <c r="J9" i="2"/>
  <c r="I9" i="2"/>
  <c r="K9" i="2" s="1"/>
  <c r="J9" i="4" l="1"/>
  <c r="K9" i="4"/>
  <c r="J10" i="4"/>
  <c r="K10" i="4"/>
  <c r="J11" i="4"/>
  <c r="K11" i="4"/>
  <c r="J12" i="4"/>
  <c r="K12" i="4"/>
  <c r="J13" i="4"/>
  <c r="K13" i="4"/>
  <c r="J14" i="4"/>
  <c r="K14" i="4"/>
  <c r="J15" i="4"/>
  <c r="K15" i="4"/>
  <c r="J9" i="7"/>
  <c r="K9" i="7"/>
  <c r="J10" i="7"/>
  <c r="K10" i="7"/>
  <c r="J11" i="7"/>
  <c r="K11" i="7"/>
  <c r="J12" i="7"/>
  <c r="K12" i="7"/>
  <c r="J13" i="7"/>
  <c r="K13" i="7"/>
  <c r="J14" i="7"/>
  <c r="K14" i="7"/>
  <c r="J15" i="7"/>
  <c r="K15" i="7"/>
  <c r="J9" i="8"/>
  <c r="K9" i="8"/>
  <c r="J10" i="8"/>
  <c r="K10" i="8"/>
  <c r="J11" i="8"/>
  <c r="K11" i="8"/>
  <c r="J12" i="8"/>
  <c r="K12" i="8"/>
  <c r="J13" i="8"/>
  <c r="K13" i="8"/>
  <c r="J14" i="8"/>
  <c r="K14" i="8"/>
  <c r="J9" i="9"/>
  <c r="K9" i="9"/>
  <c r="J10" i="9"/>
  <c r="K10" i="9"/>
  <c r="J11" i="9"/>
  <c r="K11" i="9"/>
  <c r="J12" i="9"/>
  <c r="K12" i="9"/>
  <c r="J13" i="9"/>
  <c r="K13" i="9"/>
  <c r="J14" i="9"/>
  <c r="K14" i="9"/>
  <c r="J9" i="10"/>
  <c r="K9" i="10"/>
  <c r="J10" i="10"/>
  <c r="K10" i="10"/>
  <c r="J11" i="10"/>
  <c r="K11" i="10"/>
  <c r="J12" i="10"/>
  <c r="K12" i="10"/>
  <c r="J13" i="10"/>
  <c r="K13" i="10"/>
  <c r="J14" i="10"/>
  <c r="K14" i="10"/>
  <c r="K37" i="2" l="1"/>
  <c r="K28" i="2"/>
  <c r="C40" i="10"/>
  <c r="C39" i="10"/>
  <c r="C38" i="10"/>
  <c r="C37" i="10"/>
  <c r="C36" i="10"/>
  <c r="C40" i="9"/>
  <c r="C39" i="9"/>
  <c r="C38" i="9"/>
  <c r="C37" i="9"/>
  <c r="C36" i="9"/>
  <c r="C40" i="8"/>
  <c r="C39" i="8"/>
  <c r="C38" i="8"/>
  <c r="C37" i="8"/>
  <c r="C36" i="8"/>
  <c r="C37" i="7"/>
  <c r="C38" i="7"/>
  <c r="C39" i="7"/>
  <c r="C40" i="7"/>
  <c r="C36" i="7"/>
  <c r="C29" i="10"/>
  <c r="C28" i="10"/>
  <c r="C27" i="10"/>
  <c r="C26" i="10"/>
  <c r="C25" i="10"/>
  <c r="C29" i="9"/>
  <c r="C28" i="9"/>
  <c r="C27" i="9"/>
  <c r="C26" i="9"/>
  <c r="C25" i="9"/>
  <c r="C29" i="8"/>
  <c r="C28" i="8"/>
  <c r="C27" i="8"/>
  <c r="C26" i="8"/>
  <c r="C25" i="8"/>
  <c r="C26" i="7"/>
  <c r="C27" i="7"/>
  <c r="C28" i="7"/>
  <c r="C29" i="7"/>
  <c r="C25" i="7"/>
  <c r="C18" i="10"/>
  <c r="C17" i="10"/>
  <c r="C16" i="10"/>
  <c r="C15" i="10"/>
  <c r="C14" i="10"/>
  <c r="C18" i="9"/>
  <c r="C17" i="9"/>
  <c r="C16" i="9"/>
  <c r="C15" i="9"/>
  <c r="C14" i="9"/>
  <c r="C18" i="8"/>
  <c r="C17" i="8"/>
  <c r="C16" i="8"/>
  <c r="C15" i="8"/>
  <c r="C14" i="8"/>
  <c r="C15" i="7"/>
  <c r="C16" i="7"/>
  <c r="C17" i="7"/>
  <c r="C18" i="7"/>
  <c r="C14" i="7"/>
  <c r="L41" i="10"/>
  <c r="M40" i="10"/>
  <c r="L40" i="10"/>
  <c r="K40" i="10"/>
  <c r="J40" i="10"/>
  <c r="M39" i="10"/>
  <c r="L39" i="10"/>
  <c r="K39" i="10"/>
  <c r="J39" i="10"/>
  <c r="M38" i="10"/>
  <c r="L38" i="10"/>
  <c r="K38" i="10"/>
  <c r="J38" i="10"/>
  <c r="M37" i="10"/>
  <c r="L37" i="10"/>
  <c r="K37" i="10"/>
  <c r="J37" i="10"/>
  <c r="M36" i="10"/>
  <c r="L36" i="10"/>
  <c r="K36" i="10"/>
  <c r="J36" i="10"/>
  <c r="M35" i="10"/>
  <c r="L35" i="10"/>
  <c r="K35" i="10"/>
  <c r="J35" i="10"/>
  <c r="M34" i="10"/>
  <c r="L34" i="10"/>
  <c r="K34" i="10"/>
  <c r="J34" i="10"/>
  <c r="M33" i="10"/>
  <c r="L33" i="10"/>
  <c r="K33" i="10"/>
  <c r="J33" i="10"/>
  <c r="M32" i="10"/>
  <c r="L32" i="10"/>
  <c r="K32" i="10"/>
  <c r="J32" i="10"/>
  <c r="M31" i="10"/>
  <c r="L31" i="10"/>
  <c r="K31" i="10"/>
  <c r="J31" i="10"/>
  <c r="M30" i="10"/>
  <c r="L30" i="10"/>
  <c r="K30" i="10"/>
  <c r="J30" i="10"/>
  <c r="M29" i="10"/>
  <c r="L29" i="10"/>
  <c r="K29" i="10"/>
  <c r="J29" i="10"/>
  <c r="M28" i="10"/>
  <c r="L28" i="10"/>
  <c r="K28" i="10"/>
  <c r="J28" i="10"/>
  <c r="M27" i="10"/>
  <c r="L27" i="10"/>
  <c r="K27" i="10"/>
  <c r="J27" i="10"/>
  <c r="M26" i="10"/>
  <c r="L26" i="10"/>
  <c r="K26" i="10"/>
  <c r="J26" i="10"/>
  <c r="M25" i="10"/>
  <c r="L25" i="10"/>
  <c r="K25" i="10"/>
  <c r="J25" i="10"/>
  <c r="M24" i="10"/>
  <c r="L24" i="10"/>
  <c r="K24" i="10"/>
  <c r="J24" i="10"/>
  <c r="M23" i="10"/>
  <c r="L23" i="10"/>
  <c r="K23" i="10"/>
  <c r="J23" i="10"/>
  <c r="M22" i="10"/>
  <c r="L22" i="10"/>
  <c r="K22" i="10"/>
  <c r="J22" i="10"/>
  <c r="M21" i="10"/>
  <c r="L21" i="10"/>
  <c r="K21" i="10"/>
  <c r="J21" i="10"/>
  <c r="M20" i="10"/>
  <c r="L20" i="10"/>
  <c r="K20" i="10"/>
  <c r="J20" i="10"/>
  <c r="M19" i="10"/>
  <c r="L19" i="10"/>
  <c r="K19" i="10"/>
  <c r="J19" i="10"/>
  <c r="M18" i="10"/>
  <c r="L18" i="10"/>
  <c r="K18" i="10"/>
  <c r="J18" i="10"/>
  <c r="M17" i="10"/>
  <c r="L17" i="10"/>
  <c r="K17" i="10"/>
  <c r="J17" i="10"/>
  <c r="M16" i="10"/>
  <c r="L16" i="10"/>
  <c r="K16" i="10"/>
  <c r="J16" i="10"/>
  <c r="M15" i="10"/>
  <c r="L15" i="10"/>
  <c r="K15" i="10"/>
  <c r="J15" i="10"/>
  <c r="M14" i="10"/>
  <c r="L14" i="10"/>
  <c r="M13" i="10"/>
  <c r="L13" i="10"/>
  <c r="M12" i="10"/>
  <c r="L12" i="10"/>
  <c r="M11" i="10"/>
  <c r="L11" i="10"/>
  <c r="M10" i="10"/>
  <c r="L10" i="10"/>
  <c r="M9" i="10"/>
  <c r="L9" i="10"/>
  <c r="L41" i="9"/>
  <c r="M40" i="9"/>
  <c r="L40" i="9"/>
  <c r="K40" i="9"/>
  <c r="J40" i="9"/>
  <c r="M39" i="9"/>
  <c r="L39" i="9"/>
  <c r="K39" i="9"/>
  <c r="J39" i="9"/>
  <c r="M38" i="9"/>
  <c r="L38" i="9"/>
  <c r="K38" i="9"/>
  <c r="J38" i="9"/>
  <c r="M37" i="9"/>
  <c r="L37" i="9"/>
  <c r="K37" i="9"/>
  <c r="J37" i="9"/>
  <c r="M36" i="9"/>
  <c r="L36" i="9"/>
  <c r="K36" i="9"/>
  <c r="J36" i="9"/>
  <c r="M35" i="9"/>
  <c r="L35" i="9"/>
  <c r="K35" i="9"/>
  <c r="J35" i="9"/>
  <c r="M34" i="9"/>
  <c r="L34" i="9"/>
  <c r="K34" i="9"/>
  <c r="J34" i="9"/>
  <c r="M33" i="9"/>
  <c r="L33" i="9"/>
  <c r="K33" i="9"/>
  <c r="J33" i="9"/>
  <c r="M32" i="9"/>
  <c r="L32" i="9"/>
  <c r="K32" i="9"/>
  <c r="J32" i="9"/>
  <c r="M31" i="9"/>
  <c r="L31" i="9"/>
  <c r="K31" i="9"/>
  <c r="J31" i="9"/>
  <c r="M30" i="9"/>
  <c r="L30" i="9"/>
  <c r="K30" i="9"/>
  <c r="J30" i="9"/>
  <c r="M29" i="9"/>
  <c r="L29" i="9"/>
  <c r="K29" i="9"/>
  <c r="J29" i="9"/>
  <c r="M28" i="9"/>
  <c r="L28" i="9"/>
  <c r="K28" i="9"/>
  <c r="J28" i="9"/>
  <c r="M27" i="9"/>
  <c r="L27" i="9"/>
  <c r="K27" i="9"/>
  <c r="J27" i="9"/>
  <c r="M26" i="9"/>
  <c r="L26" i="9"/>
  <c r="K26" i="9"/>
  <c r="J26" i="9"/>
  <c r="M25" i="9"/>
  <c r="L25" i="9"/>
  <c r="K25" i="9"/>
  <c r="J25" i="9"/>
  <c r="M24" i="9"/>
  <c r="L24" i="9"/>
  <c r="K24" i="9"/>
  <c r="J24" i="9"/>
  <c r="M23" i="9"/>
  <c r="L23" i="9"/>
  <c r="K23" i="9"/>
  <c r="J23" i="9"/>
  <c r="M22" i="9"/>
  <c r="L22" i="9"/>
  <c r="K22" i="9"/>
  <c r="J22" i="9"/>
  <c r="M21" i="9"/>
  <c r="L21" i="9"/>
  <c r="K21" i="9"/>
  <c r="J21" i="9"/>
  <c r="M20" i="9"/>
  <c r="L20" i="9"/>
  <c r="K20" i="9"/>
  <c r="J20" i="9"/>
  <c r="M19" i="9"/>
  <c r="L19" i="9"/>
  <c r="K19" i="9"/>
  <c r="J19" i="9"/>
  <c r="M18" i="9"/>
  <c r="L18" i="9"/>
  <c r="K18" i="9"/>
  <c r="J18" i="9"/>
  <c r="M17" i="9"/>
  <c r="L17" i="9"/>
  <c r="K17" i="9"/>
  <c r="J17" i="9"/>
  <c r="M16" i="9"/>
  <c r="L16" i="9"/>
  <c r="K16" i="9"/>
  <c r="J16" i="9"/>
  <c r="M15" i="9"/>
  <c r="L15" i="9"/>
  <c r="K15" i="9"/>
  <c r="J15" i="9"/>
  <c r="M14" i="9"/>
  <c r="L14" i="9"/>
  <c r="M13" i="9"/>
  <c r="L13" i="9"/>
  <c r="M12" i="9"/>
  <c r="L12" i="9"/>
  <c r="M11" i="9"/>
  <c r="L11" i="9"/>
  <c r="M10" i="9"/>
  <c r="L10" i="9"/>
  <c r="M9" i="9"/>
  <c r="L9" i="9"/>
  <c r="L41" i="8"/>
  <c r="M40" i="8"/>
  <c r="L40" i="8"/>
  <c r="K40" i="8"/>
  <c r="J40" i="8"/>
  <c r="M39" i="8"/>
  <c r="L39" i="8"/>
  <c r="K39" i="8"/>
  <c r="J39" i="8"/>
  <c r="M38" i="8"/>
  <c r="L38" i="8"/>
  <c r="K38" i="8"/>
  <c r="J38" i="8"/>
  <c r="M37" i="8"/>
  <c r="L37" i="8"/>
  <c r="K37" i="8"/>
  <c r="J37" i="8"/>
  <c r="M36" i="8"/>
  <c r="L36" i="8"/>
  <c r="K36" i="8"/>
  <c r="J36" i="8"/>
  <c r="M35" i="8"/>
  <c r="L35" i="8"/>
  <c r="K35" i="8"/>
  <c r="J35" i="8"/>
  <c r="M34" i="8"/>
  <c r="L34" i="8"/>
  <c r="K34" i="8"/>
  <c r="J34" i="8"/>
  <c r="M33" i="8"/>
  <c r="L33" i="8"/>
  <c r="K33" i="8"/>
  <c r="J33" i="8"/>
  <c r="M32" i="8"/>
  <c r="L32" i="8"/>
  <c r="K32" i="8"/>
  <c r="J32" i="8"/>
  <c r="M31" i="8"/>
  <c r="L31" i="8"/>
  <c r="K31" i="8"/>
  <c r="J31" i="8"/>
  <c r="M30" i="8"/>
  <c r="L30" i="8"/>
  <c r="K30" i="8"/>
  <c r="J30" i="8"/>
  <c r="M29" i="8"/>
  <c r="L29" i="8"/>
  <c r="K29" i="8"/>
  <c r="J29" i="8"/>
  <c r="M28" i="8"/>
  <c r="L28" i="8"/>
  <c r="K28" i="8"/>
  <c r="J28" i="8"/>
  <c r="M27" i="8"/>
  <c r="L27" i="8"/>
  <c r="K27" i="8"/>
  <c r="J27" i="8"/>
  <c r="M26" i="8"/>
  <c r="L26" i="8"/>
  <c r="K26" i="8"/>
  <c r="J26" i="8"/>
  <c r="M25" i="8"/>
  <c r="L25" i="8"/>
  <c r="K25" i="8"/>
  <c r="J25" i="8"/>
  <c r="M24" i="8"/>
  <c r="L24" i="8"/>
  <c r="K24" i="8"/>
  <c r="J24" i="8"/>
  <c r="M23" i="8"/>
  <c r="L23" i="8"/>
  <c r="K23" i="8"/>
  <c r="J23" i="8"/>
  <c r="M22" i="8"/>
  <c r="L22" i="8"/>
  <c r="K22" i="8"/>
  <c r="J22" i="8"/>
  <c r="M21" i="8"/>
  <c r="L21" i="8"/>
  <c r="K21" i="8"/>
  <c r="J21" i="8"/>
  <c r="M20" i="8"/>
  <c r="L20" i="8"/>
  <c r="K20" i="8"/>
  <c r="J20" i="8"/>
  <c r="M19" i="8"/>
  <c r="L19" i="8"/>
  <c r="K19" i="8"/>
  <c r="J19" i="8"/>
  <c r="M18" i="8"/>
  <c r="L18" i="8"/>
  <c r="K18" i="8"/>
  <c r="J18" i="8"/>
  <c r="M17" i="8"/>
  <c r="L17" i="8"/>
  <c r="K17" i="8"/>
  <c r="J17" i="8"/>
  <c r="M16" i="8"/>
  <c r="L16" i="8"/>
  <c r="K16" i="8"/>
  <c r="J16" i="8"/>
  <c r="M15" i="8"/>
  <c r="L15" i="8"/>
  <c r="K15" i="8"/>
  <c r="J15" i="8"/>
  <c r="M14" i="8"/>
  <c r="L14" i="8"/>
  <c r="M13" i="8"/>
  <c r="L13" i="8"/>
  <c r="M12" i="8"/>
  <c r="L12" i="8"/>
  <c r="M11" i="8"/>
  <c r="L11" i="8"/>
  <c r="M10" i="8"/>
  <c r="L10" i="8"/>
  <c r="M9" i="8"/>
  <c r="L9" i="8"/>
  <c r="L41" i="7"/>
  <c r="M40" i="7"/>
  <c r="L40" i="7"/>
  <c r="K40" i="7"/>
  <c r="J40" i="7"/>
  <c r="M39" i="7"/>
  <c r="L39" i="7"/>
  <c r="K39" i="7"/>
  <c r="J39" i="7"/>
  <c r="M38" i="7"/>
  <c r="L38" i="7"/>
  <c r="K38" i="7"/>
  <c r="J38" i="7"/>
  <c r="M37" i="7"/>
  <c r="L37" i="7"/>
  <c r="K37" i="7"/>
  <c r="J37" i="7"/>
  <c r="M36" i="7"/>
  <c r="L36" i="7"/>
  <c r="K36" i="7"/>
  <c r="J36" i="7"/>
  <c r="M35" i="7"/>
  <c r="L35" i="7"/>
  <c r="K35" i="7"/>
  <c r="J35" i="7"/>
  <c r="M34" i="7"/>
  <c r="L34" i="7"/>
  <c r="K34" i="7"/>
  <c r="J34" i="7"/>
  <c r="M33" i="7"/>
  <c r="L33" i="7"/>
  <c r="K33" i="7"/>
  <c r="J33" i="7"/>
  <c r="M32" i="7"/>
  <c r="L32" i="7"/>
  <c r="K32" i="7"/>
  <c r="J32" i="7"/>
  <c r="M31" i="7"/>
  <c r="L31" i="7"/>
  <c r="K31" i="7"/>
  <c r="J31" i="7"/>
  <c r="M30" i="7"/>
  <c r="L30" i="7"/>
  <c r="K30" i="7"/>
  <c r="J30" i="7"/>
  <c r="M29" i="7"/>
  <c r="L29" i="7"/>
  <c r="K29" i="7"/>
  <c r="J29" i="7"/>
  <c r="M28" i="7"/>
  <c r="L28" i="7"/>
  <c r="K28" i="7"/>
  <c r="J28" i="7"/>
  <c r="M27" i="7"/>
  <c r="L27" i="7"/>
  <c r="K27" i="7"/>
  <c r="J27" i="7"/>
  <c r="M26" i="7"/>
  <c r="L26" i="7"/>
  <c r="K26" i="7"/>
  <c r="J26" i="7"/>
  <c r="M25" i="7"/>
  <c r="L25" i="7"/>
  <c r="K25" i="7"/>
  <c r="J25" i="7"/>
  <c r="M24" i="7"/>
  <c r="L24" i="7"/>
  <c r="K24" i="7"/>
  <c r="J24" i="7"/>
  <c r="M23" i="7"/>
  <c r="L23" i="7"/>
  <c r="K23" i="7"/>
  <c r="J23" i="7"/>
  <c r="M22" i="7"/>
  <c r="L22" i="7"/>
  <c r="K22" i="7"/>
  <c r="J22" i="7"/>
  <c r="M21" i="7"/>
  <c r="L21" i="7"/>
  <c r="K21" i="7"/>
  <c r="J21" i="7"/>
  <c r="M20" i="7"/>
  <c r="L20" i="7"/>
  <c r="K20" i="7"/>
  <c r="J20" i="7"/>
  <c r="M19" i="7"/>
  <c r="L19" i="7"/>
  <c r="K19" i="7"/>
  <c r="J19" i="7"/>
  <c r="M18" i="7"/>
  <c r="L18" i="7"/>
  <c r="K18" i="7"/>
  <c r="J18" i="7"/>
  <c r="M17" i="7"/>
  <c r="L17" i="7"/>
  <c r="K17" i="7"/>
  <c r="J17" i="7"/>
  <c r="M16" i="7"/>
  <c r="L16" i="7"/>
  <c r="K16" i="7"/>
  <c r="J16" i="7"/>
  <c r="M15" i="7"/>
  <c r="L15" i="7"/>
  <c r="M14" i="7"/>
  <c r="L14" i="7"/>
  <c r="M13" i="7"/>
  <c r="L13" i="7"/>
  <c r="M12" i="7"/>
  <c r="L12" i="7"/>
  <c r="M11" i="7"/>
  <c r="L11" i="7"/>
  <c r="M10" i="7"/>
  <c r="L10" i="7"/>
  <c r="M9" i="7"/>
  <c r="L9" i="7"/>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9" i="4"/>
  <c r="K16" i="4"/>
  <c r="K17" i="4"/>
  <c r="K18" i="4"/>
  <c r="K19" i="4"/>
  <c r="K20" i="4"/>
  <c r="K21" i="4"/>
  <c r="K22" i="4"/>
  <c r="K23" i="4"/>
  <c r="K24" i="4"/>
  <c r="K25" i="4"/>
  <c r="K26" i="4"/>
  <c r="K27" i="4"/>
  <c r="K28" i="4"/>
  <c r="K29" i="4"/>
  <c r="K30" i="4"/>
  <c r="K31" i="4"/>
  <c r="K32" i="4"/>
  <c r="K33" i="4"/>
  <c r="K34" i="4"/>
  <c r="K35" i="4"/>
  <c r="K36" i="4"/>
  <c r="K37" i="4"/>
  <c r="K38" i="4"/>
  <c r="K39" i="4"/>
  <c r="K40" i="4"/>
  <c r="J16" i="4"/>
  <c r="J17" i="4"/>
  <c r="J18" i="4"/>
  <c r="J19" i="4"/>
  <c r="J20" i="4"/>
  <c r="J21" i="4"/>
  <c r="J22" i="4"/>
  <c r="J23" i="4"/>
  <c r="J24" i="4"/>
  <c r="J25" i="4"/>
  <c r="J26" i="4"/>
  <c r="J27" i="4"/>
  <c r="J28" i="4"/>
  <c r="J29" i="4"/>
  <c r="J30" i="4"/>
  <c r="J31" i="4"/>
  <c r="J32" i="4"/>
  <c r="J33" i="4"/>
  <c r="J34" i="4"/>
  <c r="J35" i="4"/>
  <c r="J36" i="4"/>
  <c r="J37" i="4"/>
  <c r="J38" i="4"/>
  <c r="J39" i="4"/>
  <c r="J40"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L41" i="4"/>
  <c r="M9" i="4"/>
  <c r="I37" i="2"/>
  <c r="I38" i="2"/>
  <c r="I39" i="2"/>
  <c r="I40" i="2"/>
  <c r="I41" i="2"/>
  <c r="I42" i="2"/>
  <c r="I43" i="2"/>
  <c r="I36" i="2"/>
  <c r="I28" i="2"/>
  <c r="I29" i="2"/>
  <c r="I30" i="2"/>
  <c r="I31" i="2"/>
  <c r="I32" i="2"/>
  <c r="I33" i="2"/>
  <c r="I34" i="2"/>
  <c r="I27" i="2"/>
  <c r="I20" i="2"/>
  <c r="I21" i="2"/>
  <c r="I22" i="2"/>
  <c r="I23" i="2"/>
  <c r="I24" i="2"/>
  <c r="I25" i="2"/>
  <c r="J20" i="2"/>
  <c r="J21" i="2"/>
  <c r="J22" i="2"/>
  <c r="J23" i="2"/>
  <c r="J24" i="2"/>
  <c r="J25" i="2"/>
  <c r="J27" i="2"/>
  <c r="J28" i="2"/>
  <c r="J29" i="2"/>
  <c r="J30" i="2"/>
  <c r="J31" i="2"/>
  <c r="J32" i="2"/>
  <c r="J33" i="2"/>
  <c r="J34" i="2"/>
  <c r="J36" i="2"/>
  <c r="J37" i="2"/>
  <c r="J38" i="2"/>
  <c r="J39" i="2"/>
  <c r="J40" i="2"/>
  <c r="J41" i="2"/>
  <c r="J42" i="2"/>
  <c r="J43" i="2"/>
  <c r="K15" i="2" l="1"/>
  <c r="N22" i="7"/>
  <c r="N33" i="7"/>
  <c r="N33" i="9"/>
  <c r="N33" i="10"/>
  <c r="N22" i="10"/>
  <c r="N22" i="9"/>
  <c r="N11" i="9"/>
  <c r="N33" i="8"/>
  <c r="N22" i="8"/>
  <c r="N11" i="8"/>
  <c r="N11" i="7"/>
  <c r="N33" i="4"/>
  <c r="N22" i="4"/>
  <c r="B5" i="6" s="1"/>
  <c r="N11" i="4"/>
  <c r="N11" i="10"/>
  <c r="N31" i="10"/>
  <c r="N35" i="10" s="1"/>
  <c r="N20" i="10"/>
  <c r="N9" i="10"/>
  <c r="N20" i="9"/>
  <c r="N31" i="9"/>
  <c r="N9" i="9"/>
  <c r="N31" i="8"/>
  <c r="N20" i="8"/>
  <c r="N9" i="8"/>
  <c r="N31" i="7"/>
  <c r="N20" i="7"/>
  <c r="N9" i="7"/>
  <c r="N9" i="4"/>
  <c r="N31" i="4"/>
  <c r="N20" i="4"/>
  <c r="P5" i="3"/>
  <c r="Q5" i="3" s="1"/>
  <c r="K27" i="2"/>
  <c r="P7" i="3" s="1"/>
  <c r="Q7" i="3" s="1"/>
  <c r="K36" i="2"/>
  <c r="F17" i="3" s="1"/>
  <c r="K8" i="2" l="1"/>
  <c r="N13" i="9"/>
  <c r="E4" i="6" s="1"/>
  <c r="E25" i="6" s="1"/>
  <c r="N13" i="10"/>
  <c r="F4" i="6" s="1"/>
  <c r="F25" i="6" s="1"/>
  <c r="N24" i="10"/>
  <c r="F5" i="6" s="1"/>
  <c r="F26" i="6" s="1"/>
  <c r="P6" i="3"/>
  <c r="Q6" i="3" s="1"/>
  <c r="N35" i="9"/>
  <c r="N24" i="9"/>
  <c r="E6" i="6" s="1"/>
  <c r="E27" i="6" s="1"/>
  <c r="N35" i="8"/>
  <c r="F14" i="3"/>
  <c r="F11" i="3"/>
  <c r="F8" i="3"/>
  <c r="N24" i="8"/>
  <c r="D5" i="6" s="1"/>
  <c r="D26" i="6" s="1"/>
  <c r="N13" i="8"/>
  <c r="D4" i="6" s="1"/>
  <c r="D25" i="6" s="1"/>
  <c r="N35" i="7"/>
  <c r="N13" i="7"/>
  <c r="C4" i="6" s="1"/>
  <c r="C25" i="6" s="1"/>
  <c r="N24" i="7"/>
  <c r="C6" i="6" s="1"/>
  <c r="C27" i="6" s="1"/>
  <c r="N24" i="4"/>
  <c r="B6" i="6" s="1"/>
  <c r="B27" i="6" s="1"/>
  <c r="N13" i="4"/>
  <c r="B4" i="6" s="1"/>
  <c r="B25" i="6" s="1"/>
  <c r="N35" i="4"/>
  <c r="P8" i="3"/>
  <c r="Q8" i="3" s="1"/>
  <c r="F6" i="6" l="1"/>
  <c r="F27" i="6" s="1"/>
  <c r="E5" i="6"/>
  <c r="D5" i="3"/>
  <c r="B26" i="6"/>
  <c r="C5" i="6"/>
  <c r="G4" i="6"/>
  <c r="D6" i="6"/>
  <c r="F7" i="6" l="1"/>
  <c r="F28" i="6" s="1"/>
  <c r="E26" i="6"/>
  <c r="E7" i="6"/>
  <c r="E28" i="6" s="1"/>
  <c r="G6" i="6"/>
  <c r="G27" i="6" s="1"/>
  <c r="D27" i="6"/>
  <c r="C7" i="6"/>
  <c r="C28" i="6" s="1"/>
  <c r="C26" i="6"/>
  <c r="D30" i="3"/>
  <c r="B7" i="6"/>
  <c r="B28" i="6" s="1"/>
  <c r="D26" i="3"/>
  <c r="G25" i="6"/>
  <c r="D7" i="6"/>
  <c r="D28" i="6" s="1"/>
  <c r="G5" i="6"/>
  <c r="D28" i="3" l="1"/>
  <c r="G26" i="6"/>
  <c r="G7" i="6"/>
  <c r="D23" i="3" l="1"/>
  <c r="G28" i="6"/>
  <c r="I7" i="6"/>
  <c r="I28" i="6" s="1"/>
  <c r="H7" i="6"/>
  <c r="H28" i="6" s="1"/>
</calcChain>
</file>

<file path=xl/sharedStrings.xml><?xml version="1.0" encoding="utf-8"?>
<sst xmlns="http://schemas.openxmlformats.org/spreadsheetml/2006/main" count="567" uniqueCount="176">
  <si>
    <t>Ligne</t>
  </si>
  <si>
    <t>1.1</t>
  </si>
  <si>
    <t>Les domaines d'application du système de management de la qualité sont explicités (et les exclusions justifiées)</t>
  </si>
  <si>
    <t>1.2</t>
  </si>
  <si>
    <t>1.3</t>
  </si>
  <si>
    <t>1.4</t>
  </si>
  <si>
    <t>1.5</t>
  </si>
  <si>
    <t>Les procédures documentées sont présentes dans le manuel (ou les références à ces procédures sont présentes)</t>
  </si>
  <si>
    <t>Les interactions entre les processus et le système de management de la qualité sont décrites</t>
  </si>
  <si>
    <t>Manuel Qualité</t>
  </si>
  <si>
    <t>Le manuel qualité est remis à jour régulièrement</t>
  </si>
  <si>
    <t>Le manuel qualité est rédigé</t>
  </si>
  <si>
    <t>2.1</t>
  </si>
  <si>
    <t>2.2</t>
  </si>
  <si>
    <t>Maîtrise des documents</t>
  </si>
  <si>
    <t>Le mode d'approbation des documents est défini</t>
  </si>
  <si>
    <t>Le mode de révision et de mise à jour des documents est défini</t>
  </si>
  <si>
    <t>Le mode de modification est défini</t>
  </si>
  <si>
    <t>Le mode d'identification des versions en vigueur est défini</t>
  </si>
  <si>
    <t>Le mode de mise à disposition des versions pertinentes des documents applicables sur les lieux d'utilisation est défini</t>
  </si>
  <si>
    <t>Le mode d'identification des documents est défini</t>
  </si>
  <si>
    <t>2.3</t>
  </si>
  <si>
    <t>2.4</t>
  </si>
  <si>
    <t>2.5</t>
  </si>
  <si>
    <t>2.6</t>
  </si>
  <si>
    <t>2.7</t>
  </si>
  <si>
    <t>2.8</t>
  </si>
  <si>
    <t>2.9</t>
  </si>
  <si>
    <t>2.10</t>
  </si>
  <si>
    <t>2.11</t>
  </si>
  <si>
    <t>Le mode d'identification des documents d'origine externe est défini</t>
  </si>
  <si>
    <t>Le mode de diffusion maîtrisé des documents d'origine externe est défini</t>
  </si>
  <si>
    <t>Le mode de gestion des documents périmés est défini</t>
  </si>
  <si>
    <t>Le mode d'identification des documents périmés conservés est défini</t>
  </si>
  <si>
    <t>Maîtrise des enregistrements</t>
  </si>
  <si>
    <t>3.1</t>
  </si>
  <si>
    <t>3.2</t>
  </si>
  <si>
    <t>3.3</t>
  </si>
  <si>
    <t>La procédure de maîtrise des enregistrements est rédigée</t>
  </si>
  <si>
    <t>Le mode d'identification des enregistrements est défini</t>
  </si>
  <si>
    <t>Le mode de stockage des enregistrements est défini</t>
  </si>
  <si>
    <t>Le mode de protection des enregistrements est défini</t>
  </si>
  <si>
    <t>Le mode d'accessibilité des enregistrements est défini</t>
  </si>
  <si>
    <t>Le mode de conservation des enregistrements est défini</t>
  </si>
  <si>
    <t>Le mode d'élimination des documents est défini</t>
  </si>
  <si>
    <t>Les enregistrements apportant la conformité aux exigences et au fonctionnement du système de management de la qualité sont maîtrisés</t>
  </si>
  <si>
    <t>Documents exigés</t>
  </si>
  <si>
    <t>4.1</t>
  </si>
  <si>
    <t>4.2</t>
  </si>
  <si>
    <t>3.4</t>
  </si>
  <si>
    <t>3.5</t>
  </si>
  <si>
    <t>3.6</t>
  </si>
  <si>
    <t>3.7</t>
  </si>
  <si>
    <t>3.8</t>
  </si>
  <si>
    <t>Conformité</t>
  </si>
  <si>
    <t>Prénom :</t>
  </si>
  <si>
    <t>Nom :</t>
  </si>
  <si>
    <t>La politique qualité est rédigée</t>
  </si>
  <si>
    <t>Les objectifs qualité sont rédigés</t>
  </si>
  <si>
    <t>4.4</t>
  </si>
  <si>
    <t>4.7</t>
  </si>
  <si>
    <t>4.8</t>
  </si>
  <si>
    <t>4.9</t>
  </si>
  <si>
    <t>La procédure de maîtrise des documents est rédigée</t>
  </si>
  <si>
    <t>La procédure décrivant les audits internes est rédigée</t>
  </si>
  <si>
    <t>La procédure de maîtrise des non-conformités est rédigée</t>
  </si>
  <si>
    <t>La procédure de gestion des actions correctives est rédigée</t>
  </si>
  <si>
    <t>La procédure de gestion des actions préventives est rédigée</t>
  </si>
  <si>
    <t>Les documents nécessaires à la planification, au fonctionnement et à la maîtrise des processus sont créés</t>
  </si>
  <si>
    <t>Remarques</t>
  </si>
  <si>
    <t>Conformité?</t>
  </si>
  <si>
    <t>4.10</t>
  </si>
  <si>
    <t>4.11</t>
  </si>
  <si>
    <t>Performance</t>
  </si>
  <si>
    <t>Efficacité</t>
  </si>
  <si>
    <t>Efficience</t>
  </si>
  <si>
    <t>Qualité perçue</t>
  </si>
  <si>
    <t>Conforme</t>
  </si>
  <si>
    <t>Sujet</t>
  </si>
  <si>
    <t>Qualité Perçue</t>
  </si>
  <si>
    <t>Grille d'évaluation du système documentaire qualité - Conformité</t>
  </si>
  <si>
    <t>Zone de calculs</t>
  </si>
  <si>
    <t>Non conforme</t>
  </si>
  <si>
    <t>Valeur conforme</t>
  </si>
  <si>
    <t>Valeur non Conforme</t>
  </si>
  <si>
    <t>Moyenne</t>
  </si>
  <si>
    <t>Évaluation du système documentaire qualité</t>
  </si>
  <si>
    <t>Evaluateur</t>
  </si>
  <si>
    <t>Conformité globale :</t>
  </si>
  <si>
    <t xml:space="preserve">Conformité au manuel qualité : </t>
  </si>
  <si>
    <t xml:space="preserve">Conformité à la maîtrise des documents : </t>
  </si>
  <si>
    <t xml:space="preserve">Conformité à la maîtrise des enregistrements : </t>
  </si>
  <si>
    <t xml:space="preserve">Conformité aux documents exigés : </t>
  </si>
  <si>
    <t xml:space="preserve">Prénom : </t>
  </si>
  <si>
    <t>1.6</t>
  </si>
  <si>
    <t>1.7</t>
  </si>
  <si>
    <t>1.8</t>
  </si>
  <si>
    <t>1.9</t>
  </si>
  <si>
    <t>1.10</t>
  </si>
  <si>
    <t>3.9</t>
  </si>
  <si>
    <t>3.10</t>
  </si>
  <si>
    <t>Grille d'évaluation du système documentaire qualité - Performance</t>
  </si>
  <si>
    <t>Oui</t>
  </si>
  <si>
    <t>Plutôt oui</t>
  </si>
  <si>
    <t>Plutôt non</t>
  </si>
  <si>
    <t>Non</t>
  </si>
  <si>
    <t>Le taux de consultation des documents est bon.</t>
  </si>
  <si>
    <t>Tous les documents du système sont utilisés</t>
  </si>
  <si>
    <t>Les outils utilisés pour gérer le système documentaire sont optimisés</t>
  </si>
  <si>
    <t>Le taux de documents à jour est maximal.</t>
  </si>
  <si>
    <t>Le temps consacré à rechercher un document est correct</t>
  </si>
  <si>
    <t>Évaluation</t>
  </si>
  <si>
    <t>Tous les collaborateurs ont accès aux informations lorsqu'ils en ont besoin</t>
  </si>
  <si>
    <t>Somme</t>
  </si>
  <si>
    <t>Nombre de valeurs</t>
  </si>
  <si>
    <t>Les ressources mises à disposition sont en adéquation avec les besoins des collaborateurs</t>
  </si>
  <si>
    <t>Qualité Perçue :</t>
  </si>
  <si>
    <t>Efficience :</t>
  </si>
  <si>
    <t>Efficacité :</t>
  </si>
  <si>
    <t>Calcul de la performance du système documentaire qualité</t>
  </si>
  <si>
    <t>Vous pensez que le système documentaire qualité est bon</t>
  </si>
  <si>
    <t>Vous avez confiance dans les documents que vous trouvez dans le système documentaire qualité</t>
  </si>
  <si>
    <t>Vous avez confiance dans le système documentaire qualité</t>
  </si>
  <si>
    <t>Vous pensez que les documents présents dans le système documentaire qualité sont utilisés</t>
  </si>
  <si>
    <t>Vous pensez que les documents présents dans le système documentaire qualité sont utilisables</t>
  </si>
  <si>
    <t>Évaluation du système documentaire qualité - Conformité et Performance</t>
  </si>
  <si>
    <t>Qualgédo</t>
  </si>
  <si>
    <t>Pour qui?</t>
  </si>
  <si>
    <t>Pourquoi?</t>
  </si>
  <si>
    <t>Comment?</t>
  </si>
  <si>
    <t>Pour toutes les entreprises qui désirent voir facilement si leur système de gestion documentaire qualité est conforme à la norme ISO 9001:2008 et s'il est performant.</t>
  </si>
  <si>
    <t>Pour toutes les entreprises possédant un système documentaire qualité</t>
  </si>
  <si>
    <t>Navigation - Accès rapides</t>
  </si>
  <si>
    <t>Quelques petites informations sur Qualgédo</t>
  </si>
  <si>
    <t>Son nom</t>
  </si>
  <si>
    <t>Sa conception</t>
  </si>
  <si>
    <t>Cet outil est le fruit d'un travail étudiant. Il a été conçu pendant le stage de fin d'année du master QPO (Qualité et Performance dans les Organisations).</t>
  </si>
  <si>
    <t>Pour plus d'information</t>
  </si>
  <si>
    <r>
      <t xml:space="preserve">Pour plus d'informations sur la méthodologie de conception de ce logiciel, vous pouvez lire le mémoire en ligne en suivant la référence ci-après :
</t>
    </r>
    <r>
      <rPr>
        <sz val="11"/>
        <color theme="1"/>
        <rFont val="Aparajita"/>
        <family val="2"/>
      </rPr>
      <t>GENOUD Florie, Université de Technologie de Compiègne, Master Qualité et Performance dans les Organisations (QPO), Mémoire d'Intelligence Méthodologique du stage professionnel de fin d'études, juin 2014, www.utc.fr/master-qualite, puis "Travaux" "Qualité-Management", réf n°287</t>
    </r>
  </si>
  <si>
    <t>Bonne</t>
  </si>
  <si>
    <t>Faible</t>
  </si>
  <si>
    <t xml:space="preserve">Moyenne </t>
  </si>
  <si>
    <t>Capacité d'un système à parvenir à ses fins, à ses objectifs</t>
  </si>
  <si>
    <t>Date :</t>
  </si>
  <si>
    <t xml:space="preserve">Date : </t>
  </si>
  <si>
    <t>Etat de ce qui est parfaitement similaire à un modèle donné</t>
  </si>
  <si>
    <t>Niveau de qualité d'un système tel qu'il est perçu par l'utilisateur</t>
  </si>
  <si>
    <t>Rapport entre les résultats obtenus et les ressources utilisées pour les obtenir</t>
  </si>
  <si>
    <t>Vos collaborateurs ont une excellente opinion de votre système documentaire qualité.</t>
  </si>
  <si>
    <t>Vos collaborateurs ont une opinion assez moyenne sur votre système. N'hésitez pas à mieux prendre leurs besoins en compte.</t>
  </si>
  <si>
    <t>Votre système pourrait mieux utiliser les ressources dont il dispose afin d'être performant</t>
  </si>
  <si>
    <t>La performance de votre système est bonne. Continuez vos efforts pour arriver à l'excellence.</t>
  </si>
  <si>
    <t>Trop d'objectifs ne sont pas atteints dans votre système. Essayer de mettre en place des actions afin d'y remédier.</t>
  </si>
  <si>
    <t>Votre système est efficace : il a atteint ses objectifs.</t>
  </si>
  <si>
    <t>Votre système n'est pas très performant. Pensez à lancer des actions dans les critères ci-dessous afin d'essayer d'y remédier.</t>
  </si>
  <si>
    <t>Votre système est assez performant. Cependant, n'hésitez pas à lancer des actions d'amélioration afin de le rendre encore plus performant.</t>
  </si>
  <si>
    <t>Nombre valeur</t>
  </si>
  <si>
    <t>Qualgédo est l'abréviation de QUALité et GEstion DOcumentaire</t>
  </si>
  <si>
    <t>Résultat optimal que peut obtenir un système (point de jonction entre l'efficacité, l'efficience et la qualité perçue)</t>
  </si>
  <si>
    <t>Les enregistrements nécessaires sont créés</t>
  </si>
  <si>
    <t>Évaluateur 1</t>
  </si>
  <si>
    <t>Le nombre de documents présents dans le système documentaire qualité est satisfaisant.</t>
  </si>
  <si>
    <t>Le taux d'usage des ressources documentaires qualité est bon</t>
  </si>
  <si>
    <t>Évaluateur 2</t>
  </si>
  <si>
    <t>Évaluateur 3</t>
  </si>
  <si>
    <t>Évaluateur 4</t>
  </si>
  <si>
    <t>Évaluateur 5</t>
  </si>
  <si>
    <t>Tous les objectifs de votre système qualité ne sont pas atteints. Travailler afin d'essayer d'améliorer ce point.</t>
  </si>
  <si>
    <t>Votre système utilise des ressources optimisées afin d'obtenir les meilleurs résultats possible</t>
  </si>
  <si>
    <t>Votre système n'est pas efficient. Essayez de mettre en place un certain nombre d'actions afin de régler ce problème.</t>
  </si>
  <si>
    <t>Vos collaborateurs n'ont pas une bonne opinion de votre système documentaire qualité. Pensez à y remédier en prenant mieux en compte leurs attentes et leurs besoins</t>
  </si>
  <si>
    <r>
      <t>0 - N'oubliez pas d'activer les macro pour la navigation rapide
1- Rendez-vous sur la feuille d'évaluation qui vous intéresse (conformité ou performance)
2- Indiquez les noms et prénoms de l'évaluateur pour plus de traçabilité
3- Indiquez la date de l'évaluation
4-Commencer l'évaluation
5- Une fois l'évaluation désirée terminée, vous pouvez vous rendre sur la feuille des résultats afin d'observer le niveau de conformité et de performance de votre système.
Nota Bene : 
- L'</t>
    </r>
    <r>
      <rPr>
        <b/>
        <sz val="11"/>
        <color theme="1"/>
        <rFont val="Calibri"/>
        <family val="2"/>
        <scheme val="minor"/>
      </rPr>
      <t xml:space="preserve">évaluation de la conformité </t>
    </r>
    <r>
      <rPr>
        <sz val="11"/>
        <color theme="1"/>
        <rFont val="Calibri"/>
        <family val="2"/>
        <scheme val="minor"/>
      </rPr>
      <t>se fait par un unique évaluateur. Elle comporte seulement deux choix : conforme ou non conforme.
- L'</t>
    </r>
    <r>
      <rPr>
        <b/>
        <sz val="11"/>
        <color theme="1"/>
        <rFont val="Calibri"/>
        <family val="2"/>
        <scheme val="minor"/>
      </rPr>
      <t>évaluation de la performance</t>
    </r>
    <r>
      <rPr>
        <sz val="11"/>
        <color theme="1"/>
        <rFont val="Calibri"/>
        <family val="2"/>
        <scheme val="minor"/>
      </rPr>
      <t xml:space="preserve"> se fait entre 1 et 5 évaluateurs. Pour plus de reculs sur les évaluations, il est conseillé d'avoir trois évaluateurs différents. Cette évaluation est composée d'affirmations auxquelles il faut répondre par l'un des quatre choix : oui, plutôt oui, plutôt non, non. Il est possible d'ajouter des critères de notation sur les plages grisées.
- Les éléments de calculs sont masqués dans les différentes évaluations ainsi que dans une feuille à part. Vous pouvez si vous le souhaitez les faire apparaître.</t>
    </r>
  </si>
  <si>
    <t>En pourcentage</t>
  </si>
  <si>
    <t>Pourcentage</t>
  </si>
  <si>
    <r>
      <t xml:space="preserve">Vous avez choisi l'outil Qualgédo sans macro.
La navigation rapide n'est pas disponible sur cet outil.
Si vous désirez obtenir l'outil avec les macros, veuillez le télécharger à l'adresse suivante : </t>
    </r>
    <r>
      <rPr>
        <sz val="10"/>
        <color theme="1"/>
        <rFont val="Calibri Light"/>
        <family val="1"/>
        <scheme val="major"/>
      </rPr>
      <t xml:space="preserve">
GENOUD Florie, Université de Technologie de Compiègne, Master Qualité et Performance dans les Organisations (QPO), Mémoire d'Intelligence Méthodologique du stage professionnel de fin d'études, juin 2014, www.utc.fr/master-qualite, puis "Travaux" "Qualité-Management", réf n°287</t>
    </r>
  </si>
  <si>
    <t>Vous avez choisi l'outil Qualgédo sans macro.
La navigation rapide n'est pas disponible sur cet outil.
Si vous désirez obtenir l'outil avec les macros, veuillez le télécharger à l'adresse suivante : 
GENOUD Florie, Université de Technologie de Compiègne, Master Qualité et Performance dans les Organisations (QPO), Mémoire d'Intelligence Méthodologique du stage professionnel de fin d'études, juin 2014, www.utc.fr/master-qualite, puis "Travaux" "Qualité-Management", réf n°287</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</si>
</sst>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sz val="12"/>
      <name val="Calibri"/>
      <family val="2"/>
      <scheme val="minor"/>
    </font>
    <font>
      <sz val="11"/>
      <color theme="1"/>
      <name val="Aparajita"/>
      <family val="2"/>
    </font>
    <font>
      <sz val="11"/>
      <color theme="1"/>
      <name val="Calibri"/>
      <family val="2"/>
      <scheme val="minor"/>
    </font>
    <font>
      <sz val="10"/>
      <color theme="1"/>
      <name val="Calibri Light"/>
      <family val="1"/>
      <scheme val="major"/>
    </font>
  </fonts>
  <fills count="13">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AEAEA"/>
        <bgColor indexed="64"/>
      </patternFill>
    </fill>
    <fill>
      <patternFill patternType="solid">
        <fgColor theme="4" tint="0.79998168889431442"/>
        <bgColor indexed="64"/>
      </patternFill>
    </fill>
    <fill>
      <patternFill patternType="solid">
        <fgColor theme="4" tint="0.59999389629810485"/>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style="thin">
        <color indexed="64"/>
      </bottom>
      <diagonal/>
    </border>
  </borders>
  <cellStyleXfs count="2">
    <xf numFmtId="0" fontId="0" fillId="0" borderId="0"/>
    <xf numFmtId="9" fontId="7" fillId="0" borderId="0" applyFont="0" applyFill="0" applyBorder="0" applyAlignment="0" applyProtection="0"/>
  </cellStyleXfs>
  <cellXfs count="193">
    <xf numFmtId="0" fontId="0" fillId="0" borderId="0" xfId="0"/>
    <xf numFmtId="0" fontId="0" fillId="0" borderId="0" xfId="0" applyAlignment="1">
      <alignment wrapText="1"/>
    </xf>
    <xf numFmtId="0" fontId="1" fillId="0" borderId="0" xfId="0" applyFont="1" applyAlignment="1">
      <alignment horizontal="center"/>
    </xf>
    <xf numFmtId="0" fontId="0" fillId="0" borderId="5" xfId="0" applyBorder="1"/>
    <xf numFmtId="0" fontId="0" fillId="0" borderId="6" xfId="0" applyBorder="1"/>
    <xf numFmtId="0" fontId="0" fillId="0" borderId="5" xfId="0" applyBorder="1" applyAlignment="1">
      <alignment wrapText="1"/>
    </xf>
    <xf numFmtId="0" fontId="1" fillId="6" borderId="1" xfId="0" applyFont="1" applyFill="1" applyBorder="1" applyAlignment="1">
      <alignment horizontal="right" vertical="center"/>
    </xf>
    <xf numFmtId="0" fontId="1" fillId="6" borderId="1" xfId="0" applyFont="1" applyFill="1" applyBorder="1" applyAlignment="1">
      <alignment vertical="center"/>
    </xf>
    <xf numFmtId="0" fontId="0" fillId="6" borderId="1" xfId="0" applyFill="1" applyBorder="1" applyAlignment="1">
      <alignment vertical="center"/>
    </xf>
    <xf numFmtId="0" fontId="0" fillId="5" borderId="7" xfId="0" applyFill="1" applyBorder="1" applyAlignment="1">
      <alignment vertical="center" wrapText="1"/>
    </xf>
    <xf numFmtId="0" fontId="0" fillId="5" borderId="7" xfId="0" applyFill="1" applyBorder="1" applyAlignment="1">
      <alignment horizontal="center" vertical="center" wrapText="1"/>
    </xf>
    <xf numFmtId="0" fontId="0" fillId="0" borderId="2" xfId="0" applyBorder="1"/>
    <xf numFmtId="0" fontId="0" fillId="0" borderId="3" xfId="0" applyBorder="1"/>
    <xf numFmtId="0" fontId="0" fillId="0" borderId="4" xfId="0" applyBorder="1"/>
    <xf numFmtId="0" fontId="4" fillId="0" borderId="0" xfId="0" applyFont="1"/>
    <xf numFmtId="0" fontId="4" fillId="0" borderId="5" xfId="0" applyFont="1" applyBorder="1" applyAlignment="1">
      <alignment vertical="center"/>
    </xf>
    <xf numFmtId="0" fontId="4" fillId="0" borderId="5" xfId="0" applyFont="1" applyBorder="1" applyAlignment="1">
      <alignment vertical="center" wrapText="1"/>
    </xf>
    <xf numFmtId="0" fontId="4" fillId="0" borderId="5" xfId="0" applyFont="1" applyBorder="1" applyAlignment="1">
      <alignment horizontal="left" vertical="center" wrapText="1"/>
    </xf>
    <xf numFmtId="0" fontId="5" fillId="0" borderId="5" xfId="0" applyFont="1" applyFill="1" applyBorder="1" applyAlignment="1">
      <alignment vertical="center"/>
    </xf>
    <xf numFmtId="0" fontId="2" fillId="6" borderId="1" xfId="0" applyFont="1" applyFill="1" applyBorder="1" applyAlignment="1">
      <alignment vertical="center"/>
    </xf>
    <xf numFmtId="0" fontId="4" fillId="6" borderId="1" xfId="0" applyFont="1" applyFill="1" applyBorder="1" applyAlignment="1">
      <alignment vertical="center"/>
    </xf>
    <xf numFmtId="0" fontId="5" fillId="0" borderId="5" xfId="0" applyFont="1" applyBorder="1" applyAlignment="1">
      <alignment vertical="center"/>
    </xf>
    <xf numFmtId="0" fontId="4" fillId="0" borderId="6" xfId="0" applyFont="1" applyBorder="1" applyAlignment="1">
      <alignment vertical="center"/>
    </xf>
    <xf numFmtId="0" fontId="5" fillId="0" borderId="6" xfId="0" applyFont="1" applyBorder="1" applyAlignment="1">
      <alignment horizontal="left" vertical="center" wrapText="1"/>
    </xf>
    <xf numFmtId="0" fontId="0" fillId="0" borderId="11" xfId="0" applyBorder="1" applyAlignment="1">
      <alignment wrapText="1"/>
    </xf>
    <xf numFmtId="0" fontId="4" fillId="0" borderId="0" xfId="0" applyFont="1" applyBorder="1"/>
    <xf numFmtId="0" fontId="4" fillId="0" borderId="16" xfId="0" applyFont="1" applyBorder="1"/>
    <xf numFmtId="0" fontId="4" fillId="0" borderId="17" xfId="0" applyFont="1" applyBorder="1"/>
    <xf numFmtId="0" fontId="4" fillId="0" borderId="20" xfId="0" applyFont="1" applyBorder="1"/>
    <xf numFmtId="0" fontId="0" fillId="0" borderId="0" xfId="0" applyBorder="1"/>
    <xf numFmtId="0" fontId="0" fillId="0" borderId="1" xfId="0" applyBorder="1"/>
    <xf numFmtId="0" fontId="4" fillId="0" borderId="1" xfId="0" applyFont="1" applyBorder="1"/>
    <xf numFmtId="0" fontId="0" fillId="0" borderId="0" xfId="0" applyBorder="1" applyAlignment="1">
      <alignment horizontal="center" wrapText="1"/>
    </xf>
    <xf numFmtId="0" fontId="0" fillId="0" borderId="0" xfId="0" applyBorder="1" applyAlignment="1">
      <alignment horizontal="left"/>
    </xf>
    <xf numFmtId="0" fontId="0" fillId="0" borderId="7" xfId="0" applyBorder="1"/>
    <xf numFmtId="0" fontId="1" fillId="6" borderId="25" xfId="0" applyFont="1" applyFill="1" applyBorder="1"/>
    <xf numFmtId="0" fontId="1" fillId="6" borderId="13" xfId="0" applyFont="1" applyFill="1" applyBorder="1"/>
    <xf numFmtId="0" fontId="1" fillId="6" borderId="26" xfId="0" applyFont="1" applyFill="1" applyBorder="1"/>
    <xf numFmtId="0" fontId="1" fillId="6" borderId="27" xfId="0" applyFont="1" applyFill="1" applyBorder="1"/>
    <xf numFmtId="0" fontId="1" fillId="6" borderId="28" xfId="0" applyFont="1" applyFill="1" applyBorder="1"/>
    <xf numFmtId="0" fontId="1" fillId="6" borderId="29" xfId="0" applyFont="1" applyFill="1" applyBorder="1"/>
    <xf numFmtId="0" fontId="0" fillId="0" borderId="0" xfId="0" applyAlignment="1">
      <alignment horizontal="right"/>
    </xf>
    <xf numFmtId="0" fontId="0" fillId="0" borderId="14" xfId="0" applyBorder="1"/>
    <xf numFmtId="0" fontId="0" fillId="0" borderId="30" xfId="0" applyBorder="1"/>
    <xf numFmtId="0" fontId="0" fillId="0" borderId="15" xfId="0" applyBorder="1"/>
    <xf numFmtId="0" fontId="0" fillId="0" borderId="19" xfId="0" applyBorder="1"/>
    <xf numFmtId="0" fontId="0" fillId="0" borderId="31" xfId="0" applyBorder="1"/>
    <xf numFmtId="0" fontId="0" fillId="0" borderId="20" xfId="0" applyBorder="1"/>
    <xf numFmtId="0" fontId="0" fillId="0" borderId="11" xfId="0" applyBorder="1"/>
    <xf numFmtId="0" fontId="0" fillId="0" borderId="12" xfId="0" applyBorder="1"/>
    <xf numFmtId="0" fontId="0" fillId="10" borderId="5" xfId="0" applyFill="1" applyBorder="1" applyAlignment="1">
      <alignment wrapText="1"/>
    </xf>
    <xf numFmtId="0" fontId="0" fillId="10" borderId="5" xfId="0" applyFill="1" applyBorder="1"/>
    <xf numFmtId="0" fontId="0" fillId="10" borderId="6" xfId="0" applyFill="1" applyBorder="1" applyAlignment="1">
      <alignment wrapText="1"/>
    </xf>
    <xf numFmtId="0" fontId="0" fillId="10" borderId="6" xfId="0" applyFill="1" applyBorder="1"/>
    <xf numFmtId="0" fontId="0" fillId="0" borderId="16" xfId="0" applyBorder="1"/>
    <xf numFmtId="0" fontId="0" fillId="0" borderId="17" xfId="0" applyBorder="1"/>
    <xf numFmtId="0" fontId="0" fillId="0" borderId="5" xfId="0" applyFill="1" applyBorder="1" applyAlignment="1">
      <alignment wrapText="1"/>
    </xf>
    <xf numFmtId="0" fontId="0" fillId="10" borderId="0" xfId="0" applyFill="1"/>
    <xf numFmtId="0" fontId="0" fillId="0" borderId="8" xfId="0" applyBorder="1"/>
    <xf numFmtId="0" fontId="0" fillId="0" borderId="21" xfId="0" applyBorder="1"/>
    <xf numFmtId="0" fontId="0" fillId="0" borderId="9" xfId="0" applyBorder="1"/>
    <xf numFmtId="0" fontId="0" fillId="0" borderId="24" xfId="0" applyBorder="1"/>
    <xf numFmtId="0" fontId="0" fillId="0" borderId="2" xfId="0" applyBorder="1" applyAlignment="1">
      <alignment horizontal="left"/>
    </xf>
    <xf numFmtId="0" fontId="0" fillId="0" borderId="4" xfId="0" applyBorder="1" applyAlignment="1">
      <alignment horizontal="left"/>
    </xf>
    <xf numFmtId="0" fontId="0" fillId="0" borderId="0" xfId="0" applyFill="1" applyBorder="1" applyAlignment="1">
      <alignment wrapText="1"/>
    </xf>
    <xf numFmtId="0" fontId="0" fillId="0" borderId="0" xfId="0" applyFill="1" applyBorder="1" applyAlignment="1"/>
    <xf numFmtId="0" fontId="0" fillId="0" borderId="18" xfId="0" applyBorder="1"/>
    <xf numFmtId="0" fontId="0" fillId="0" borderId="1" xfId="0" applyFill="1" applyBorder="1"/>
    <xf numFmtId="0" fontId="1" fillId="6" borderId="26" xfId="0" applyFont="1" applyFill="1" applyBorder="1" applyAlignment="1">
      <alignment wrapText="1"/>
    </xf>
    <xf numFmtId="0" fontId="0" fillId="0" borderId="7" xfId="0" applyBorder="1" applyAlignment="1">
      <alignment wrapText="1"/>
    </xf>
    <xf numFmtId="0" fontId="1" fillId="6" borderId="29" xfId="0" applyFont="1" applyFill="1" applyBorder="1" applyAlignment="1">
      <alignment wrapText="1"/>
    </xf>
    <xf numFmtId="11" fontId="0" fillId="0" borderId="0" xfId="0" applyNumberFormat="1" applyAlignment="1">
      <alignment horizontal="right"/>
    </xf>
    <xf numFmtId="0" fontId="0" fillId="0" borderId="21" xfId="1" applyNumberFormat="1" applyFont="1" applyBorder="1"/>
    <xf numFmtId="0" fontId="0" fillId="0" borderId="10" xfId="1" applyNumberFormat="1" applyFont="1" applyBorder="1"/>
    <xf numFmtId="0" fontId="0" fillId="0" borderId="0" xfId="1" applyNumberFormat="1" applyFont="1" applyBorder="1"/>
    <xf numFmtId="0" fontId="0" fillId="0" borderId="14" xfId="0" applyBorder="1" applyAlignment="1">
      <alignment horizontal="left" vertical="top" wrapText="1"/>
    </xf>
    <xf numFmtId="0" fontId="0" fillId="0" borderId="30"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17" xfId="0" applyBorder="1" applyAlignment="1">
      <alignment horizontal="left" vertical="top" wrapText="1"/>
    </xf>
    <xf numFmtId="0" fontId="0" fillId="0" borderId="19" xfId="0" applyBorder="1" applyAlignment="1">
      <alignment horizontal="left" vertical="top" wrapText="1"/>
    </xf>
    <xf numFmtId="0" fontId="0" fillId="0" borderId="31" xfId="0" applyBorder="1"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left" vertical="center" wrapText="1"/>
    </xf>
    <xf numFmtId="0" fontId="0" fillId="0" borderId="30"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0" fontId="0" fillId="0" borderId="31" xfId="0" applyBorder="1" applyAlignment="1">
      <alignment horizontal="left" vertical="center" wrapText="1"/>
    </xf>
    <xf numFmtId="0" fontId="0" fillId="0" borderId="20" xfId="0" applyBorder="1" applyAlignment="1">
      <alignment horizontal="left" vertical="center" wrapText="1"/>
    </xf>
    <xf numFmtId="0" fontId="0" fillId="9" borderId="0" xfId="0" applyFill="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9" borderId="0" xfId="0" applyFill="1" applyBorder="1" applyAlignment="1">
      <alignment horizontal="center"/>
    </xf>
    <xf numFmtId="0" fontId="0" fillId="9" borderId="21" xfId="0" applyFill="1" applyBorder="1" applyAlignment="1">
      <alignment horizontal="center"/>
    </xf>
    <xf numFmtId="0" fontId="0" fillId="2" borderId="8"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9" borderId="30" xfId="0" applyFill="1" applyBorder="1" applyAlignment="1">
      <alignment horizontal="center"/>
    </xf>
    <xf numFmtId="0" fontId="0" fillId="0" borderId="14" xfId="0" applyBorder="1" applyAlignment="1">
      <alignment horizontal="left" wrapText="1"/>
    </xf>
    <xf numFmtId="0" fontId="0" fillId="0" borderId="30" xfId="0" applyBorder="1" applyAlignment="1">
      <alignment horizontal="left" wrapText="1"/>
    </xf>
    <xf numFmtId="0" fontId="0" fillId="0" borderId="15" xfId="0" applyBorder="1" applyAlignment="1">
      <alignment horizontal="left" wrapText="1"/>
    </xf>
    <xf numFmtId="0" fontId="0" fillId="0" borderId="19" xfId="0" applyBorder="1" applyAlignment="1">
      <alignment horizontal="left" wrapText="1"/>
    </xf>
    <xf numFmtId="0" fontId="0" fillId="0" borderId="31" xfId="0" applyBorder="1" applyAlignment="1">
      <alignment horizontal="left" wrapText="1"/>
    </xf>
    <xf numFmtId="0" fontId="0" fillId="0" borderId="20" xfId="0" applyBorder="1" applyAlignment="1">
      <alignment horizontal="left" wrapText="1"/>
    </xf>
    <xf numFmtId="0" fontId="0" fillId="9" borderId="24"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3" fillId="6" borderId="2" xfId="0" applyFont="1" applyFill="1" applyBorder="1" applyAlignment="1">
      <alignment horizontal="center"/>
    </xf>
    <xf numFmtId="0" fontId="3" fillId="6" borderId="3" xfId="0" applyFont="1" applyFill="1" applyBorder="1" applyAlignment="1">
      <alignment horizontal="center"/>
    </xf>
    <xf numFmtId="0" fontId="3" fillId="6" borderId="4" xfId="0" applyFont="1" applyFill="1" applyBorder="1" applyAlignment="1">
      <alignment horizontal="center"/>
    </xf>
    <xf numFmtId="0" fontId="0" fillId="4" borderId="19" xfId="0" applyFill="1" applyBorder="1" applyAlignment="1">
      <alignment horizontal="center"/>
    </xf>
    <xf numFmtId="0" fontId="0" fillId="4" borderId="31" xfId="0" applyFill="1" applyBorder="1" applyAlignment="1">
      <alignment horizontal="center"/>
    </xf>
    <xf numFmtId="0" fontId="0" fillId="4" borderId="20" xfId="0" applyFill="1" applyBorder="1" applyAlignment="1">
      <alignment horizontal="center"/>
    </xf>
    <xf numFmtId="0" fontId="0" fillId="0" borderId="0" xfId="0" applyAlignment="1">
      <alignment horizontal="center"/>
    </xf>
    <xf numFmtId="0" fontId="3" fillId="7" borderId="2" xfId="0" applyFont="1" applyFill="1" applyBorder="1" applyAlignment="1">
      <alignment horizontal="center"/>
    </xf>
    <xf numFmtId="0" fontId="3" fillId="7" borderId="3" xfId="0" applyFont="1" applyFill="1" applyBorder="1" applyAlignment="1">
      <alignment horizontal="center"/>
    </xf>
    <xf numFmtId="0" fontId="3" fillId="7" borderId="4" xfId="0" applyFont="1" applyFill="1" applyBorder="1" applyAlignment="1">
      <alignment horizontal="center"/>
    </xf>
    <xf numFmtId="0" fontId="0" fillId="6" borderId="2" xfId="0" applyFill="1" applyBorder="1" applyAlignment="1">
      <alignment horizontal="center"/>
    </xf>
    <xf numFmtId="0" fontId="0" fillId="6" borderId="4" xfId="0" applyFill="1" applyBorder="1" applyAlignment="1">
      <alignment horizontal="center"/>
    </xf>
    <xf numFmtId="0" fontId="4" fillId="6" borderId="2" xfId="0" applyFont="1" applyFill="1" applyBorder="1" applyAlignment="1">
      <alignment horizontal="center"/>
    </xf>
    <xf numFmtId="0" fontId="4" fillId="6" borderId="4" xfId="0" applyFont="1" applyFill="1" applyBorder="1" applyAlignment="1">
      <alignment horizontal="center"/>
    </xf>
    <xf numFmtId="0" fontId="0" fillId="8" borderId="0" xfId="0" applyFill="1" applyAlignment="1">
      <alignment horizontal="center"/>
    </xf>
    <xf numFmtId="0" fontId="0" fillId="0" borderId="0" xfId="0" applyAlignment="1">
      <alignment horizontal="right"/>
    </xf>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6" borderId="4" xfId="0" applyFont="1" applyFill="1" applyBorder="1" applyAlignment="1">
      <alignment horizontal="center"/>
    </xf>
    <xf numFmtId="0" fontId="0" fillId="0" borderId="2" xfId="0" applyBorder="1" applyAlignment="1">
      <alignment horizontal="left"/>
    </xf>
    <xf numFmtId="0" fontId="0" fillId="0" borderId="4" xfId="0" applyBorder="1" applyAlignment="1">
      <alignment horizontal="left"/>
    </xf>
    <xf numFmtId="0" fontId="0" fillId="0" borderId="0" xfId="0" applyAlignment="1">
      <alignment horizontal="left" vertical="center" wrapText="1"/>
    </xf>
    <xf numFmtId="0" fontId="0" fillId="0" borderId="25" xfId="0" applyBorder="1" applyAlignment="1">
      <alignment horizontal="left"/>
    </xf>
    <xf numFmtId="0" fontId="0" fillId="0" borderId="13" xfId="0" applyBorder="1" applyAlignment="1">
      <alignment horizontal="left"/>
    </xf>
    <xf numFmtId="0" fontId="0" fillId="0" borderId="26" xfId="0" applyBorder="1" applyAlignment="1">
      <alignment horizontal="left"/>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left" vertical="center" wrapText="1"/>
    </xf>
    <xf numFmtId="0" fontId="0" fillId="0" borderId="0" xfId="0" applyBorder="1" applyAlignment="1">
      <alignment horizontal="left" wrapText="1"/>
    </xf>
    <xf numFmtId="0" fontId="0" fillId="0" borderId="17" xfId="0" applyBorder="1" applyAlignment="1">
      <alignment horizontal="left" wrapText="1"/>
    </xf>
    <xf numFmtId="0" fontId="0" fillId="0" borderId="30" xfId="0" applyBorder="1" applyAlignment="1">
      <alignment horizontal="left"/>
    </xf>
    <xf numFmtId="0" fontId="0" fillId="0" borderId="15" xfId="0" applyBorder="1" applyAlignment="1">
      <alignment horizontal="left"/>
    </xf>
    <xf numFmtId="0" fontId="3" fillId="7" borderId="10" xfId="0" applyFont="1" applyFill="1" applyBorder="1" applyAlignment="1">
      <alignment horizontal="center"/>
    </xf>
    <xf numFmtId="0" fontId="3" fillId="7" borderId="0" xfId="0" applyFont="1" applyFill="1" applyBorder="1" applyAlignment="1">
      <alignment horizontal="center"/>
    </xf>
    <xf numFmtId="0" fontId="0" fillId="0" borderId="16" xfId="0" applyBorder="1" applyAlignment="1">
      <alignment horizontal="left" wrapText="1"/>
    </xf>
    <xf numFmtId="9" fontId="0" fillId="0" borderId="0" xfId="1" applyFont="1"/>
    <xf numFmtId="9" fontId="0" fillId="0" borderId="4" xfId="1" applyFont="1" applyBorder="1"/>
    <xf numFmtId="0" fontId="0" fillId="0" borderId="10" xfId="0" applyBorder="1"/>
    <xf numFmtId="0" fontId="0" fillId="0" borderId="2" xfId="0" applyFill="1" applyBorder="1"/>
    <xf numFmtId="9" fontId="0" fillId="0" borderId="9" xfId="1" applyFont="1" applyBorder="1"/>
    <xf numFmtId="9" fontId="0" fillId="0" borderId="32" xfId="1" applyFont="1" applyBorder="1"/>
    <xf numFmtId="9" fontId="0" fillId="0" borderId="23" xfId="1" applyFont="1" applyBorder="1"/>
    <xf numFmtId="9" fontId="0" fillId="0" borderId="1" xfId="1" applyFont="1" applyBorder="1"/>
    <xf numFmtId="9" fontId="0" fillId="0" borderId="8" xfId="1" applyFont="1" applyBorder="1"/>
    <xf numFmtId="9" fontId="0" fillId="0" borderId="21" xfId="1" applyFont="1" applyBorder="1"/>
    <xf numFmtId="9" fontId="0" fillId="0" borderId="10" xfId="1" applyFont="1" applyBorder="1"/>
    <xf numFmtId="9" fontId="0" fillId="0" borderId="0" xfId="1" applyFont="1" applyBorder="1"/>
    <xf numFmtId="9" fontId="0" fillId="0" borderId="22" xfId="1" applyFont="1" applyBorder="1"/>
    <xf numFmtId="9" fontId="0" fillId="0" borderId="33" xfId="1" applyFont="1" applyBorder="1"/>
    <xf numFmtId="0" fontId="0" fillId="11" borderId="8" xfId="0" applyFill="1" applyBorder="1" applyAlignment="1">
      <alignment horizontal="center" vertical="center" wrapText="1"/>
    </xf>
    <xf numFmtId="0" fontId="0" fillId="11" borderId="21" xfId="0" applyFill="1" applyBorder="1" applyAlignment="1">
      <alignment horizontal="center" vertical="center" wrapText="1"/>
    </xf>
    <xf numFmtId="0" fontId="0" fillId="11" borderId="9" xfId="0" applyFill="1" applyBorder="1" applyAlignment="1">
      <alignment horizontal="center" vertical="center" wrapText="1"/>
    </xf>
    <xf numFmtId="0" fontId="0" fillId="11" borderId="10"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32" xfId="0" applyFill="1" applyBorder="1" applyAlignment="1">
      <alignment horizontal="center" vertical="center" wrapText="1"/>
    </xf>
    <xf numFmtId="0" fontId="0" fillId="11" borderId="22" xfId="0" applyFill="1" applyBorder="1" applyAlignment="1">
      <alignment horizontal="center" vertical="center" wrapText="1"/>
    </xf>
    <xf numFmtId="0" fontId="0" fillId="11" borderId="33" xfId="0" applyFill="1" applyBorder="1" applyAlignment="1">
      <alignment horizontal="center" vertical="center" wrapText="1"/>
    </xf>
    <xf numFmtId="0" fontId="0" fillId="11" borderId="23" xfId="0" applyFill="1" applyBorder="1" applyAlignment="1">
      <alignment horizontal="center" vertical="center" wrapText="1"/>
    </xf>
    <xf numFmtId="0" fontId="0" fillId="0" borderId="34" xfId="0" applyBorder="1"/>
    <xf numFmtId="0" fontId="1" fillId="12" borderId="1" xfId="0" applyFont="1" applyFill="1" applyBorder="1" applyAlignment="1">
      <alignment horizontal="center"/>
    </xf>
    <xf numFmtId="0" fontId="0" fillId="11" borderId="7" xfId="0" applyFill="1" applyBorder="1" applyAlignment="1">
      <alignment horizontal="center" wrapText="1"/>
    </xf>
    <xf numFmtId="0" fontId="0" fillId="11" borderId="5" xfId="0" applyFill="1" applyBorder="1" applyAlignment="1">
      <alignment horizontal="center" wrapText="1"/>
    </xf>
    <xf numFmtId="0" fontId="0" fillId="11" borderId="6" xfId="0" applyFill="1" applyBorder="1" applyAlignment="1">
      <alignment horizontal="center" wrapText="1"/>
    </xf>
    <xf numFmtId="0" fontId="0" fillId="11" borderId="21" xfId="0" applyFill="1" applyBorder="1" applyAlignment="1">
      <alignment horizontal="center" wrapText="1"/>
    </xf>
    <xf numFmtId="0" fontId="0" fillId="11" borderId="0" xfId="0" applyFill="1" applyBorder="1" applyAlignment="1">
      <alignment horizontal="center" wrapText="1"/>
    </xf>
    <xf numFmtId="0" fontId="1" fillId="12" borderId="2" xfId="0" applyFont="1" applyFill="1" applyBorder="1" applyAlignment="1">
      <alignment horizontal="center"/>
    </xf>
    <xf numFmtId="0" fontId="1" fillId="12" borderId="3" xfId="0" applyFont="1" applyFill="1" applyBorder="1" applyAlignment="1">
      <alignment horizontal="center"/>
    </xf>
    <xf numFmtId="0" fontId="1" fillId="12" borderId="4" xfId="0" applyFont="1" applyFill="1" applyBorder="1" applyAlignment="1">
      <alignment horizontal="center"/>
    </xf>
    <xf numFmtId="0" fontId="0" fillId="11" borderId="8" xfId="0" applyFill="1" applyBorder="1" applyAlignment="1">
      <alignment horizontal="center" wrapText="1"/>
    </xf>
    <xf numFmtId="0" fontId="0" fillId="11" borderId="9" xfId="0" applyFill="1" applyBorder="1" applyAlignment="1">
      <alignment horizontal="center" wrapText="1"/>
    </xf>
    <xf numFmtId="0" fontId="0" fillId="11" borderId="10" xfId="0" applyFill="1" applyBorder="1" applyAlignment="1">
      <alignment horizontal="center" wrapText="1"/>
    </xf>
    <xf numFmtId="0" fontId="0" fillId="11" borderId="32" xfId="0" applyFill="1" applyBorder="1" applyAlignment="1">
      <alignment horizontal="center" wrapText="1"/>
    </xf>
    <xf numFmtId="0" fontId="0" fillId="11" borderId="22" xfId="0" applyFill="1" applyBorder="1" applyAlignment="1">
      <alignment horizontal="center" wrapText="1"/>
    </xf>
    <xf numFmtId="0" fontId="0" fillId="11" borderId="33" xfId="0" applyFill="1" applyBorder="1" applyAlignment="1">
      <alignment horizontal="center" wrapText="1"/>
    </xf>
    <xf numFmtId="0" fontId="0" fillId="11" borderId="23" xfId="0" applyFill="1" applyBorder="1" applyAlignment="1">
      <alignment horizontal="center" wrapText="1"/>
    </xf>
  </cellXfs>
  <cellStyles count="2">
    <cellStyle name="Normal" xfId="0" builtinId="0"/>
    <cellStyle name="Pourcentage" xfId="1" builtinId="5"/>
  </cellStyles>
  <dxfs count="22">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ysClr val="windowText" lastClr="000000"/>
                </a:solidFill>
                <a:latin typeface="+mn-lt"/>
                <a:ea typeface="+mn-ea"/>
                <a:cs typeface="+mn-cs"/>
              </a:defRPr>
            </a:pPr>
            <a:r>
              <a:rPr lang="en-US" sz="1050" b="1"/>
              <a:t>Conformité documentaire aux exigences de la norme ISO 9001:2008</a:t>
            </a:r>
            <a:endParaRPr lang="fr-FR" sz="1050" b="1"/>
          </a:p>
        </c:rich>
      </c:tx>
      <c:layout/>
      <c:overlay val="0"/>
      <c:spPr>
        <a:noFill/>
        <a:ln>
          <a:noFill/>
        </a:ln>
        <a:effectLst/>
      </c:spPr>
      <c:txPr>
        <a:bodyPr rot="0" spcFirstLastPara="1" vertOverflow="ellipsis" vert="horz" wrap="square" anchor="ctr" anchorCtr="1"/>
        <a:lstStyle/>
        <a:p>
          <a:pPr>
            <a:defRPr sz="105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25500237414587662"/>
          <c:y val="0.13717830264120318"/>
          <c:w val="0.53904331677935724"/>
          <c:h val="0.73557706576560111"/>
        </c:manualLayout>
      </c:layout>
      <c:radarChart>
        <c:radarStyle val="marker"/>
        <c:varyColors val="0"/>
        <c:ser>
          <c:idx val="0"/>
          <c:order val="0"/>
          <c:tx>
            <c:v>Conformité</c:v>
          </c:tx>
          <c:spPr>
            <a:ln w="28575" cap="rnd">
              <a:solidFill>
                <a:schemeClr val="accent1"/>
              </a:solidFill>
              <a:round/>
            </a:ln>
            <a:effectLst/>
          </c:spPr>
          <c:marker>
            <c:symbol val="none"/>
          </c:marker>
          <c:cat>
            <c:strRef>
              <c:f>Résultats!$N$5:$O$8</c:f>
              <c:strCache>
                <c:ptCount val="4"/>
                <c:pt idx="0">
                  <c:v>Manuel Qualité</c:v>
                </c:pt>
                <c:pt idx="1">
                  <c:v>Maîtrise des documents</c:v>
                </c:pt>
                <c:pt idx="2">
                  <c:v>Maîtrise des enregistrements</c:v>
                </c:pt>
                <c:pt idx="3">
                  <c:v>Documents exigés</c:v>
                </c:pt>
              </c:strCache>
            </c:strRef>
          </c:cat>
          <c:val>
            <c:numRef>
              <c:f>Résultats!$Q$5:$Q$8</c:f>
              <c:numCache>
                <c:formatCode>0%</c:formatCode>
                <c:ptCount val="4"/>
                <c:pt idx="0">
                  <c:v>0</c:v>
                </c:pt>
                <c:pt idx="1">
                  <c:v>0</c:v>
                </c:pt>
                <c:pt idx="2">
                  <c:v>0</c:v>
                </c:pt>
                <c:pt idx="3">
                  <c:v>0</c:v>
                </c:pt>
              </c:numCache>
            </c:numRef>
          </c:val>
        </c:ser>
        <c:dLbls>
          <c:showLegendKey val="0"/>
          <c:showVal val="0"/>
          <c:showCatName val="0"/>
          <c:showSerName val="0"/>
          <c:showPercent val="0"/>
          <c:showBubbleSize val="0"/>
        </c:dLbls>
        <c:axId val="313978752"/>
        <c:axId val="313980712"/>
      </c:radarChart>
      <c:catAx>
        <c:axId val="313978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13980712"/>
        <c:crosses val="autoZero"/>
        <c:auto val="1"/>
        <c:lblAlgn val="ctr"/>
        <c:lblOffset val="100"/>
        <c:noMultiLvlLbl val="0"/>
      </c:catAx>
      <c:valAx>
        <c:axId val="313980712"/>
        <c:scaling>
          <c:orientation val="minMax"/>
        </c:scaling>
        <c:delete val="0"/>
        <c:axPos val="l"/>
        <c:majorGridlines>
          <c:spPr>
            <a:ln w="9525" cap="flat" cmpd="sng" algn="ctr">
              <a:solidFill>
                <a:schemeClr val="bg1">
                  <a:lumMod val="50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13978752"/>
        <c:crosses val="autoZero"/>
        <c:crossBetween val="between"/>
        <c:min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none" spc="20" baseline="0">
                <a:solidFill>
                  <a:sysClr val="windowText" lastClr="000000"/>
                </a:solidFill>
                <a:latin typeface="+mn-lt"/>
                <a:ea typeface="+mn-ea"/>
                <a:cs typeface="+mn-cs"/>
              </a:defRPr>
            </a:pPr>
            <a:r>
              <a:rPr lang="fr-FR" sz="1100" b="1"/>
              <a:t>Performance du système documentaire qualité</a:t>
            </a:r>
          </a:p>
        </c:rich>
      </c:tx>
      <c:layout/>
      <c:overlay val="0"/>
      <c:spPr>
        <a:noFill/>
        <a:ln>
          <a:noFill/>
        </a:ln>
        <a:effectLst/>
      </c:spPr>
      <c:txPr>
        <a:bodyPr rot="0" spcFirstLastPara="1" vertOverflow="ellipsis" vert="horz" wrap="square" anchor="ctr" anchorCtr="1"/>
        <a:lstStyle/>
        <a:p>
          <a:pPr>
            <a:defRPr sz="1100" b="1" i="0" u="none" strike="noStrike" kern="1200" cap="none" spc="2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16536297425474256"/>
          <c:y val="0.11442483660130719"/>
          <c:w val="0.61119410569105692"/>
          <c:h val="0.8423179271708684"/>
        </c:manualLayout>
      </c:layout>
      <c:radarChart>
        <c:radarStyle val="marker"/>
        <c:varyColors val="0"/>
        <c:ser>
          <c:idx val="0"/>
          <c:order val="0"/>
          <c:tx>
            <c:strRef>
              <c:f>CalculsPerformance!$B$24</c:f>
              <c:strCache>
                <c:ptCount val="1"/>
                <c:pt idx="0">
                  <c:v>Évaluateur 1</c:v>
                </c:pt>
              </c:strCache>
            </c:strRef>
          </c:tx>
          <c:spPr>
            <a:ln w="15875" cap="rnd">
              <a:solidFill>
                <a:schemeClr val="accent1"/>
              </a:solidFill>
              <a:round/>
            </a:ln>
            <a:effectLst/>
          </c:spPr>
          <c:marker>
            <c:symbol val="square"/>
            <c:size val="5"/>
            <c:spPr>
              <a:solidFill>
                <a:schemeClr val="accent1"/>
              </a:solidFill>
              <a:ln w="9525" cap="flat" cmpd="sng" algn="ctr">
                <a:solidFill>
                  <a:schemeClr val="accent1">
                    <a:shade val="95000"/>
                  </a:schemeClr>
                </a:solidFill>
                <a:round/>
              </a:ln>
              <a:effectLst/>
            </c:spPr>
          </c:marker>
          <c:cat>
            <c:strRef>
              <c:f>CalculsPerformance!$A$25:$A$27</c:f>
              <c:strCache>
                <c:ptCount val="3"/>
                <c:pt idx="0">
                  <c:v>Efficacité</c:v>
                </c:pt>
                <c:pt idx="1">
                  <c:v>Efficience</c:v>
                </c:pt>
                <c:pt idx="2">
                  <c:v>Qualité Perçue</c:v>
                </c:pt>
              </c:strCache>
            </c:strRef>
          </c:cat>
          <c:val>
            <c:numRef>
              <c:f>CalculsPerformance!$B$25:$B$27</c:f>
              <c:numCache>
                <c:formatCode>0%</c:formatCode>
                <c:ptCount val="3"/>
                <c:pt idx="0">
                  <c:v>0</c:v>
                </c:pt>
                <c:pt idx="1">
                  <c:v>0</c:v>
                </c:pt>
                <c:pt idx="2">
                  <c:v>0</c:v>
                </c:pt>
              </c:numCache>
            </c:numRef>
          </c:val>
        </c:ser>
        <c:ser>
          <c:idx val="1"/>
          <c:order val="1"/>
          <c:tx>
            <c:strRef>
              <c:f>CalculsPerformance!$C$24</c:f>
              <c:strCache>
                <c:ptCount val="1"/>
                <c:pt idx="0">
                  <c:v>Évaluateur 2</c:v>
                </c:pt>
              </c:strCache>
            </c:strRef>
          </c:tx>
          <c:spPr>
            <a:ln w="15875" cap="rnd">
              <a:solidFill>
                <a:schemeClr val="accent2"/>
              </a:solidFill>
              <a:round/>
            </a:ln>
            <a:effectLst/>
          </c:spPr>
          <c:marker>
            <c:symbol val="diamond"/>
            <c:size val="6"/>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marker>
          <c:cat>
            <c:strRef>
              <c:f>CalculsPerformance!$A$25:$A$27</c:f>
              <c:strCache>
                <c:ptCount val="3"/>
                <c:pt idx="0">
                  <c:v>Efficacité</c:v>
                </c:pt>
                <c:pt idx="1">
                  <c:v>Efficience</c:v>
                </c:pt>
                <c:pt idx="2">
                  <c:v>Qualité Perçue</c:v>
                </c:pt>
              </c:strCache>
            </c:strRef>
          </c:cat>
          <c:val>
            <c:numRef>
              <c:f>CalculsPerformance!$C$25:$C$27</c:f>
              <c:numCache>
                <c:formatCode>0%</c:formatCode>
                <c:ptCount val="3"/>
                <c:pt idx="0">
                  <c:v>0</c:v>
                </c:pt>
                <c:pt idx="1">
                  <c:v>0</c:v>
                </c:pt>
                <c:pt idx="2">
                  <c:v>0</c:v>
                </c:pt>
              </c:numCache>
            </c:numRef>
          </c:val>
        </c:ser>
        <c:ser>
          <c:idx val="2"/>
          <c:order val="2"/>
          <c:tx>
            <c:strRef>
              <c:f>CalculsPerformance!$D$24</c:f>
              <c:strCache>
                <c:ptCount val="1"/>
                <c:pt idx="0">
                  <c:v>Évaluateur 3</c:v>
                </c:pt>
              </c:strCache>
            </c:strRef>
          </c:tx>
          <c:spPr>
            <a:ln w="15875" cap="rnd">
              <a:solidFill>
                <a:schemeClr val="bg2">
                  <a:lumMod val="25000"/>
                </a:schemeClr>
              </a:solidFill>
              <a:round/>
            </a:ln>
            <a:effectLst/>
          </c:spPr>
          <c:marker>
            <c:symbol val="circle"/>
            <c:size val="6"/>
            <c:spPr>
              <a:solidFill>
                <a:schemeClr val="tx2"/>
              </a:solidFill>
              <a:ln w="9525" cap="flat" cmpd="sng" algn="ctr">
                <a:solidFill>
                  <a:schemeClr val="accent3">
                    <a:shade val="95000"/>
                  </a:schemeClr>
                </a:solidFill>
                <a:round/>
              </a:ln>
              <a:effectLst/>
            </c:spPr>
          </c:marker>
          <c:cat>
            <c:strRef>
              <c:f>CalculsPerformance!$A$25:$A$27</c:f>
              <c:strCache>
                <c:ptCount val="3"/>
                <c:pt idx="0">
                  <c:v>Efficacité</c:v>
                </c:pt>
                <c:pt idx="1">
                  <c:v>Efficience</c:v>
                </c:pt>
                <c:pt idx="2">
                  <c:v>Qualité Perçue</c:v>
                </c:pt>
              </c:strCache>
            </c:strRef>
          </c:cat>
          <c:val>
            <c:numRef>
              <c:f>CalculsPerformance!$D$25:$D$27</c:f>
              <c:numCache>
                <c:formatCode>0%</c:formatCode>
                <c:ptCount val="3"/>
                <c:pt idx="0">
                  <c:v>0</c:v>
                </c:pt>
                <c:pt idx="1">
                  <c:v>0</c:v>
                </c:pt>
                <c:pt idx="2">
                  <c:v>0</c:v>
                </c:pt>
              </c:numCache>
            </c:numRef>
          </c:val>
        </c:ser>
        <c:ser>
          <c:idx val="3"/>
          <c:order val="3"/>
          <c:tx>
            <c:strRef>
              <c:f>CalculsPerformance!$E$24</c:f>
              <c:strCache>
                <c:ptCount val="1"/>
                <c:pt idx="0">
                  <c:v>Évaluateur 4</c:v>
                </c:pt>
              </c:strCache>
            </c:strRef>
          </c:tx>
          <c:spPr>
            <a:ln w="15875" cap="rnd">
              <a:solidFill>
                <a:schemeClr val="accent4"/>
              </a:solidFill>
              <a:round/>
            </a:ln>
            <a:effectLst/>
          </c:spPr>
          <c:marker>
            <c:symbol val="plus"/>
            <c:size val="10"/>
            <c:spPr>
              <a:noFill/>
              <a:ln w="9525" cap="flat" cmpd="sng" algn="ctr">
                <a:solidFill>
                  <a:schemeClr val="accent4">
                    <a:shade val="95000"/>
                  </a:schemeClr>
                </a:solidFill>
                <a:round/>
              </a:ln>
              <a:effectLst/>
            </c:spPr>
          </c:marker>
          <c:cat>
            <c:strRef>
              <c:f>CalculsPerformance!$A$25:$A$27</c:f>
              <c:strCache>
                <c:ptCount val="3"/>
                <c:pt idx="0">
                  <c:v>Efficacité</c:v>
                </c:pt>
                <c:pt idx="1">
                  <c:v>Efficience</c:v>
                </c:pt>
                <c:pt idx="2">
                  <c:v>Qualité Perçue</c:v>
                </c:pt>
              </c:strCache>
            </c:strRef>
          </c:cat>
          <c:val>
            <c:numRef>
              <c:f>CalculsPerformance!$E$25:$E$27</c:f>
              <c:numCache>
                <c:formatCode>0%</c:formatCode>
                <c:ptCount val="3"/>
                <c:pt idx="0">
                  <c:v>0</c:v>
                </c:pt>
                <c:pt idx="1">
                  <c:v>0</c:v>
                </c:pt>
                <c:pt idx="2">
                  <c:v>0</c:v>
                </c:pt>
              </c:numCache>
            </c:numRef>
          </c:val>
        </c:ser>
        <c:ser>
          <c:idx val="4"/>
          <c:order val="4"/>
          <c:tx>
            <c:strRef>
              <c:f>CalculsPerformance!$F$24</c:f>
              <c:strCache>
                <c:ptCount val="1"/>
                <c:pt idx="0">
                  <c:v>Évaluateur 5</c:v>
                </c:pt>
              </c:strCache>
            </c:strRef>
          </c:tx>
          <c:spPr>
            <a:ln w="15875" cap="rnd">
              <a:solidFill>
                <a:schemeClr val="accent5"/>
              </a:solidFill>
              <a:round/>
            </a:ln>
            <a:effectLst/>
          </c:spPr>
          <c:marker>
            <c:symbol val="star"/>
            <c:size val="10"/>
            <c:spPr>
              <a:noFill/>
              <a:ln w="9525" cap="flat" cmpd="sng" algn="ctr">
                <a:solidFill>
                  <a:schemeClr val="accent5">
                    <a:shade val="95000"/>
                  </a:schemeClr>
                </a:solidFill>
                <a:round/>
              </a:ln>
              <a:effectLst/>
            </c:spPr>
          </c:marker>
          <c:cat>
            <c:strRef>
              <c:f>CalculsPerformance!$A$25:$A$27</c:f>
              <c:strCache>
                <c:ptCount val="3"/>
                <c:pt idx="0">
                  <c:v>Efficacité</c:v>
                </c:pt>
                <c:pt idx="1">
                  <c:v>Efficience</c:v>
                </c:pt>
                <c:pt idx="2">
                  <c:v>Qualité Perçue</c:v>
                </c:pt>
              </c:strCache>
            </c:strRef>
          </c:cat>
          <c:val>
            <c:numRef>
              <c:f>CalculsPerformance!$F$25:$F$27</c:f>
              <c:numCache>
                <c:formatCode>0%</c:formatCode>
                <c:ptCount val="3"/>
                <c:pt idx="0">
                  <c:v>0</c:v>
                </c:pt>
                <c:pt idx="1">
                  <c:v>0</c:v>
                </c:pt>
                <c:pt idx="2">
                  <c:v>0</c:v>
                </c:pt>
              </c:numCache>
            </c:numRef>
          </c:val>
        </c:ser>
        <c:ser>
          <c:idx val="5"/>
          <c:order val="5"/>
          <c:tx>
            <c:strRef>
              <c:f>CalculsPerformance!$A$28</c:f>
              <c:strCache>
                <c:ptCount val="1"/>
                <c:pt idx="0">
                  <c:v>Performance</c:v>
                </c:pt>
              </c:strCache>
            </c:strRef>
          </c:tx>
          <c:spPr>
            <a:ln w="28575" cap="rnd">
              <a:solidFill>
                <a:schemeClr val="tx1"/>
              </a:solidFill>
              <a:round/>
            </a:ln>
            <a:effectLst/>
          </c:spPr>
          <c:marker>
            <c:symbol val="none"/>
          </c:marker>
          <c:val>
            <c:numRef>
              <c:f>CalculsPerformance!$G$28:$I$28</c:f>
              <c:numCache>
                <c:formatCode>0%</c:formatCode>
                <c:ptCount val="3"/>
                <c:pt idx="0">
                  <c:v>0</c:v>
                </c:pt>
                <c:pt idx="1">
                  <c:v>0</c:v>
                </c:pt>
                <c:pt idx="2">
                  <c:v>0</c:v>
                </c:pt>
              </c:numCache>
            </c:numRef>
          </c:val>
        </c:ser>
        <c:dLbls>
          <c:showLegendKey val="0"/>
          <c:showVal val="0"/>
          <c:showCatName val="0"/>
          <c:showSerName val="0"/>
          <c:showPercent val="0"/>
          <c:showBubbleSize val="0"/>
        </c:dLbls>
        <c:axId val="334937368"/>
        <c:axId val="334937760"/>
      </c:radarChart>
      <c:catAx>
        <c:axId val="334937368"/>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34937760"/>
        <c:crosses val="autoZero"/>
        <c:auto val="1"/>
        <c:lblAlgn val="ctr"/>
        <c:lblOffset val="100"/>
        <c:noMultiLvlLbl val="0"/>
      </c:catAx>
      <c:valAx>
        <c:axId val="3349377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334937368"/>
        <c:crosses val="autoZero"/>
        <c:crossBetween val="between"/>
        <c:majorUnit val="0.1"/>
        <c:minorUnit val="5.000000000000001E-2"/>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14286</xdr:colOff>
      <xdr:row>1</xdr:row>
      <xdr:rowOff>14286</xdr:rowOff>
    </xdr:from>
    <xdr:to>
      <xdr:col>17</xdr:col>
      <xdr:colOff>361950</xdr:colOff>
      <xdr:row>19</xdr:row>
      <xdr:rowOff>38099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161926</xdr:colOff>
      <xdr:row>19</xdr:row>
      <xdr:rowOff>119056</xdr:rowOff>
    </xdr:from>
    <xdr:to>
      <xdr:col>19</xdr:col>
      <xdr:colOff>85501</xdr:colOff>
      <xdr:row>45</xdr:row>
      <xdr:rowOff>142606</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S32"/>
  <sheetViews>
    <sheetView tabSelected="1" workbookViewId="0"/>
  </sheetViews>
  <sheetFormatPr baseColWidth="10" defaultRowHeight="15" x14ac:dyDescent="0.25"/>
  <cols>
    <col min="1" max="1" width="3.28515625" customWidth="1"/>
    <col min="2" max="2" width="11.7109375" customWidth="1"/>
    <col min="8" max="8" width="3.5703125" customWidth="1"/>
    <col min="11" max="11" width="3.85546875" customWidth="1"/>
    <col min="13" max="13" width="14.140625" customWidth="1"/>
    <col min="14" max="14" width="3.28515625" customWidth="1"/>
  </cols>
  <sheetData>
    <row r="1" spans="2:19" ht="21.75" thickBot="1" x14ac:dyDescent="0.4">
      <c r="B1" s="113" t="s">
        <v>126</v>
      </c>
      <c r="C1" s="114"/>
      <c r="D1" s="114"/>
      <c r="E1" s="114"/>
      <c r="F1" s="114"/>
      <c r="G1" s="114"/>
      <c r="H1" s="114"/>
      <c r="I1" s="114"/>
      <c r="J1" s="114"/>
      <c r="K1" s="114"/>
      <c r="L1" s="114"/>
      <c r="M1" s="114"/>
      <c r="N1" s="114"/>
      <c r="O1" s="114"/>
      <c r="P1" s="114"/>
      <c r="Q1" s="114"/>
      <c r="R1" s="114"/>
      <c r="S1" s="115"/>
    </row>
    <row r="2" spans="2:19" x14ac:dyDescent="0.25">
      <c r="B2" s="116" t="s">
        <v>125</v>
      </c>
      <c r="C2" s="117"/>
      <c r="D2" s="117"/>
      <c r="E2" s="117"/>
      <c r="F2" s="117"/>
      <c r="G2" s="117"/>
      <c r="H2" s="117"/>
      <c r="I2" s="117"/>
      <c r="J2" s="117"/>
      <c r="K2" s="117"/>
      <c r="L2" s="117"/>
      <c r="M2" s="117"/>
      <c r="N2" s="117"/>
      <c r="O2" s="117"/>
      <c r="P2" s="117"/>
      <c r="Q2" s="117"/>
      <c r="R2" s="117"/>
      <c r="S2" s="118"/>
    </row>
    <row r="3" spans="2:19" ht="15.75" thickBot="1" x14ac:dyDescent="0.3"/>
    <row r="4" spans="2:19" ht="15.75" thickBot="1" x14ac:dyDescent="0.3">
      <c r="B4" s="110" t="s">
        <v>127</v>
      </c>
      <c r="C4" s="111"/>
      <c r="D4" s="111"/>
      <c r="E4" s="111"/>
      <c r="F4" s="111"/>
      <c r="G4" s="112"/>
      <c r="I4" s="94" t="s">
        <v>132</v>
      </c>
      <c r="J4" s="95"/>
      <c r="K4" s="95"/>
      <c r="L4" s="95"/>
      <c r="M4" s="96"/>
      <c r="N4" s="65"/>
      <c r="O4" s="94" t="s">
        <v>133</v>
      </c>
      <c r="P4" s="95"/>
      <c r="Q4" s="95"/>
      <c r="R4" s="95"/>
      <c r="S4" s="96"/>
    </row>
    <row r="5" spans="2:19" ht="15.75" thickBot="1" x14ac:dyDescent="0.3">
      <c r="B5" s="87" t="s">
        <v>131</v>
      </c>
      <c r="C5" s="88"/>
      <c r="D5" s="88"/>
      <c r="E5" s="88"/>
      <c r="F5" s="88"/>
      <c r="G5" s="89"/>
      <c r="O5" s="98" t="s">
        <v>134</v>
      </c>
      <c r="P5" s="98"/>
      <c r="Q5" s="98"/>
      <c r="R5" s="98"/>
      <c r="S5" s="98"/>
    </row>
    <row r="6" spans="2:19" ht="15.75" customHeight="1" thickBot="1" x14ac:dyDescent="0.3">
      <c r="B6" s="87"/>
      <c r="C6" s="88"/>
      <c r="D6" s="88"/>
      <c r="E6" s="88"/>
      <c r="F6" s="88"/>
      <c r="G6" s="89"/>
      <c r="I6" s="167" t="s">
        <v>174</v>
      </c>
      <c r="J6" s="168"/>
      <c r="K6" s="168"/>
      <c r="L6" s="168"/>
      <c r="M6" s="169"/>
      <c r="O6" s="75" t="s">
        <v>157</v>
      </c>
      <c r="P6" s="76"/>
      <c r="Q6" s="76"/>
      <c r="R6" s="76"/>
      <c r="S6" s="77"/>
    </row>
    <row r="7" spans="2:19" ht="15.75" thickBot="1" x14ac:dyDescent="0.3">
      <c r="B7" s="110" t="s">
        <v>128</v>
      </c>
      <c r="C7" s="111"/>
      <c r="D7" s="111"/>
      <c r="E7" s="111"/>
      <c r="F7" s="111"/>
      <c r="G7" s="112"/>
      <c r="I7" s="170"/>
      <c r="J7" s="171"/>
      <c r="K7" s="171"/>
      <c r="L7" s="171"/>
      <c r="M7" s="172"/>
      <c r="O7" s="81"/>
      <c r="P7" s="82"/>
      <c r="Q7" s="82"/>
      <c r="R7" s="82"/>
      <c r="S7" s="83"/>
    </row>
    <row r="8" spans="2:19" x14ac:dyDescent="0.25">
      <c r="B8" s="87" t="s">
        <v>130</v>
      </c>
      <c r="C8" s="88"/>
      <c r="D8" s="88"/>
      <c r="E8" s="88"/>
      <c r="F8" s="88"/>
      <c r="G8" s="89"/>
      <c r="I8" s="170"/>
      <c r="J8" s="171"/>
      <c r="K8" s="171"/>
      <c r="L8" s="171"/>
      <c r="M8" s="172"/>
      <c r="O8" s="93" t="s">
        <v>135</v>
      </c>
      <c r="P8" s="93"/>
      <c r="Q8" s="93"/>
      <c r="R8" s="93"/>
      <c r="S8" s="93"/>
    </row>
    <row r="9" spans="2:19" x14ac:dyDescent="0.25">
      <c r="B9" s="87"/>
      <c r="C9" s="88"/>
      <c r="D9" s="88"/>
      <c r="E9" s="88"/>
      <c r="F9" s="88"/>
      <c r="G9" s="89"/>
      <c r="I9" s="170"/>
      <c r="J9" s="171"/>
      <c r="K9" s="171"/>
      <c r="L9" s="171"/>
      <c r="M9" s="172"/>
      <c r="O9" s="84" t="s">
        <v>136</v>
      </c>
      <c r="P9" s="85"/>
      <c r="Q9" s="85"/>
      <c r="R9" s="85"/>
      <c r="S9" s="86"/>
    </row>
    <row r="10" spans="2:19" ht="15.75" thickBot="1" x14ac:dyDescent="0.3">
      <c r="B10" s="87"/>
      <c r="C10" s="88"/>
      <c r="D10" s="88"/>
      <c r="E10" s="88"/>
      <c r="F10" s="88"/>
      <c r="G10" s="89"/>
      <c r="I10" s="170"/>
      <c r="J10" s="171"/>
      <c r="K10" s="171"/>
      <c r="L10" s="171"/>
      <c r="M10" s="172"/>
      <c r="O10" s="87"/>
      <c r="P10" s="88"/>
      <c r="Q10" s="88"/>
      <c r="R10" s="88"/>
      <c r="S10" s="89"/>
    </row>
    <row r="11" spans="2:19" x14ac:dyDescent="0.25">
      <c r="B11" s="99" t="s">
        <v>129</v>
      </c>
      <c r="C11" s="100"/>
      <c r="D11" s="100"/>
      <c r="E11" s="100"/>
      <c r="F11" s="100"/>
      <c r="G11" s="101"/>
      <c r="I11" s="170"/>
      <c r="J11" s="171"/>
      <c r="K11" s="171"/>
      <c r="L11" s="171"/>
      <c r="M11" s="172"/>
      <c r="O11" s="87"/>
      <c r="P11" s="88"/>
      <c r="Q11" s="88"/>
      <c r="R11" s="88"/>
      <c r="S11" s="89"/>
    </row>
    <row r="12" spans="2:19" ht="15" customHeight="1" x14ac:dyDescent="0.25">
      <c r="B12" s="75" t="s">
        <v>171</v>
      </c>
      <c r="C12" s="76"/>
      <c r="D12" s="76"/>
      <c r="E12" s="76"/>
      <c r="F12" s="76"/>
      <c r="G12" s="77"/>
      <c r="I12" s="170"/>
      <c r="J12" s="171"/>
      <c r="K12" s="171"/>
      <c r="L12" s="171"/>
      <c r="M12" s="172"/>
      <c r="O12" s="90"/>
      <c r="P12" s="91"/>
      <c r="Q12" s="91"/>
      <c r="R12" s="91"/>
      <c r="S12" s="92"/>
    </row>
    <row r="13" spans="2:19" x14ac:dyDescent="0.25">
      <c r="B13" s="78"/>
      <c r="C13" s="79"/>
      <c r="D13" s="79"/>
      <c r="E13" s="79"/>
      <c r="F13" s="79"/>
      <c r="G13" s="80"/>
      <c r="I13" s="170"/>
      <c r="J13" s="171"/>
      <c r="K13" s="171"/>
      <c r="L13" s="171"/>
      <c r="M13" s="172"/>
      <c r="O13" s="93" t="s">
        <v>137</v>
      </c>
      <c r="P13" s="93"/>
      <c r="Q13" s="93"/>
      <c r="R13" s="93"/>
      <c r="S13" s="93"/>
    </row>
    <row r="14" spans="2:19" x14ac:dyDescent="0.25">
      <c r="B14" s="78"/>
      <c r="C14" s="79"/>
      <c r="D14" s="79"/>
      <c r="E14" s="79"/>
      <c r="F14" s="79"/>
      <c r="G14" s="80"/>
      <c r="I14" s="170"/>
      <c r="J14" s="171"/>
      <c r="K14" s="171"/>
      <c r="L14" s="171"/>
      <c r="M14" s="172"/>
      <c r="O14" s="84" t="s">
        <v>138</v>
      </c>
      <c r="P14" s="85"/>
      <c r="Q14" s="85"/>
      <c r="R14" s="85"/>
      <c r="S14" s="86"/>
    </row>
    <row r="15" spans="2:19" ht="15.75" thickBot="1" x14ac:dyDescent="0.3">
      <c r="B15" s="78"/>
      <c r="C15" s="79"/>
      <c r="D15" s="79"/>
      <c r="E15" s="79"/>
      <c r="F15" s="79"/>
      <c r="G15" s="80"/>
      <c r="I15" s="173"/>
      <c r="J15" s="174"/>
      <c r="K15" s="174"/>
      <c r="L15" s="174"/>
      <c r="M15" s="175"/>
      <c r="O15" s="87"/>
      <c r="P15" s="88"/>
      <c r="Q15" s="88"/>
      <c r="R15" s="88"/>
      <c r="S15" s="89"/>
    </row>
    <row r="16" spans="2:19" x14ac:dyDescent="0.25">
      <c r="B16" s="78"/>
      <c r="C16" s="79"/>
      <c r="D16" s="79"/>
      <c r="E16" s="79"/>
      <c r="F16" s="79"/>
      <c r="G16" s="80"/>
      <c r="I16" s="176"/>
      <c r="J16" s="176"/>
      <c r="K16" s="176"/>
      <c r="L16" s="176"/>
      <c r="M16" s="176"/>
      <c r="N16" s="55"/>
      <c r="O16" s="87"/>
      <c r="P16" s="88"/>
      <c r="Q16" s="88"/>
      <c r="R16" s="88"/>
      <c r="S16" s="89"/>
    </row>
    <row r="17" spans="2:19" x14ac:dyDescent="0.25">
      <c r="B17" s="78"/>
      <c r="C17" s="79"/>
      <c r="D17" s="79"/>
      <c r="E17" s="79"/>
      <c r="F17" s="79"/>
      <c r="G17" s="80"/>
      <c r="I17" s="97" t="s">
        <v>54</v>
      </c>
      <c r="J17" s="97"/>
      <c r="K17" s="97"/>
      <c r="L17" s="97"/>
      <c r="M17" s="97"/>
      <c r="O17" s="87"/>
      <c r="P17" s="88"/>
      <c r="Q17" s="88"/>
      <c r="R17" s="88"/>
      <c r="S17" s="89"/>
    </row>
    <row r="18" spans="2:19" x14ac:dyDescent="0.25">
      <c r="B18" s="78"/>
      <c r="C18" s="79"/>
      <c r="D18" s="79"/>
      <c r="E18" s="79"/>
      <c r="F18" s="79"/>
      <c r="G18" s="80"/>
      <c r="I18" s="84" t="s">
        <v>145</v>
      </c>
      <c r="J18" s="85"/>
      <c r="K18" s="85"/>
      <c r="L18" s="85"/>
      <c r="M18" s="86"/>
      <c r="O18" s="87"/>
      <c r="P18" s="88"/>
      <c r="Q18" s="88"/>
      <c r="R18" s="88"/>
      <c r="S18" s="89"/>
    </row>
    <row r="19" spans="2:19" x14ac:dyDescent="0.25">
      <c r="B19" s="78"/>
      <c r="C19" s="79"/>
      <c r="D19" s="79"/>
      <c r="E19" s="79"/>
      <c r="F19" s="79"/>
      <c r="G19" s="80"/>
      <c r="I19" s="90"/>
      <c r="J19" s="91"/>
      <c r="K19" s="91"/>
      <c r="L19" s="91"/>
      <c r="M19" s="92"/>
      <c r="O19" s="87"/>
      <c r="P19" s="88"/>
      <c r="Q19" s="88"/>
      <c r="R19" s="88"/>
      <c r="S19" s="89"/>
    </row>
    <row r="20" spans="2:19" x14ac:dyDescent="0.25">
      <c r="B20" s="78"/>
      <c r="C20" s="79"/>
      <c r="D20" s="79"/>
      <c r="E20" s="79"/>
      <c r="F20" s="79"/>
      <c r="G20" s="80"/>
      <c r="I20" s="102" t="s">
        <v>73</v>
      </c>
      <c r="J20" s="102"/>
      <c r="K20" s="102"/>
      <c r="L20" s="102"/>
      <c r="M20" s="102"/>
      <c r="O20" s="87"/>
      <c r="P20" s="88"/>
      <c r="Q20" s="88"/>
      <c r="R20" s="88"/>
      <c r="S20" s="89"/>
    </row>
    <row r="21" spans="2:19" x14ac:dyDescent="0.25">
      <c r="B21" s="78"/>
      <c r="C21" s="79"/>
      <c r="D21" s="79"/>
      <c r="E21" s="79"/>
      <c r="F21" s="79"/>
      <c r="G21" s="80"/>
      <c r="I21" s="103" t="s">
        <v>158</v>
      </c>
      <c r="J21" s="104"/>
      <c r="K21" s="104"/>
      <c r="L21" s="104"/>
      <c r="M21" s="105"/>
      <c r="O21" s="87"/>
      <c r="P21" s="88"/>
      <c r="Q21" s="88"/>
      <c r="R21" s="88"/>
      <c r="S21" s="89"/>
    </row>
    <row r="22" spans="2:19" x14ac:dyDescent="0.25">
      <c r="B22" s="78"/>
      <c r="C22" s="79"/>
      <c r="D22" s="79"/>
      <c r="E22" s="79"/>
      <c r="F22" s="79"/>
      <c r="G22" s="80"/>
      <c r="I22" s="106"/>
      <c r="J22" s="107"/>
      <c r="K22" s="107"/>
      <c r="L22" s="107"/>
      <c r="M22" s="108"/>
      <c r="O22" s="90"/>
      <c r="P22" s="91"/>
      <c r="Q22" s="91"/>
      <c r="R22" s="91"/>
      <c r="S22" s="92"/>
    </row>
    <row r="23" spans="2:19" ht="15" customHeight="1" x14ac:dyDescent="0.25">
      <c r="B23" s="78"/>
      <c r="C23" s="79"/>
      <c r="D23" s="79"/>
      <c r="E23" s="79"/>
      <c r="F23" s="79"/>
      <c r="G23" s="80"/>
      <c r="I23" s="97" t="s">
        <v>74</v>
      </c>
      <c r="J23" s="97"/>
      <c r="K23" s="97"/>
      <c r="L23" s="97"/>
      <c r="M23" s="97"/>
    </row>
    <row r="24" spans="2:19" ht="15" customHeight="1" x14ac:dyDescent="0.25">
      <c r="B24" s="78"/>
      <c r="C24" s="79"/>
      <c r="D24" s="79"/>
      <c r="E24" s="79"/>
      <c r="F24" s="79"/>
      <c r="G24" s="80"/>
      <c r="I24" s="84" t="s">
        <v>142</v>
      </c>
      <c r="J24" s="85"/>
      <c r="K24" s="85"/>
      <c r="L24" s="85"/>
      <c r="M24" s="86"/>
    </row>
    <row r="25" spans="2:19" x14ac:dyDescent="0.25">
      <c r="B25" s="78"/>
      <c r="C25" s="79"/>
      <c r="D25" s="79"/>
      <c r="E25" s="79"/>
      <c r="F25" s="79"/>
      <c r="G25" s="80"/>
      <c r="I25" s="90"/>
      <c r="J25" s="91"/>
      <c r="K25" s="91"/>
      <c r="L25" s="91"/>
      <c r="M25" s="92"/>
    </row>
    <row r="26" spans="2:19" x14ac:dyDescent="0.25">
      <c r="B26" s="78"/>
      <c r="C26" s="79"/>
      <c r="D26" s="79"/>
      <c r="E26" s="79"/>
      <c r="F26" s="79"/>
      <c r="G26" s="80"/>
      <c r="I26" s="109" t="s">
        <v>75</v>
      </c>
      <c r="J26" s="109"/>
      <c r="K26" s="109"/>
      <c r="L26" s="109"/>
      <c r="M26" s="109"/>
    </row>
    <row r="27" spans="2:19" ht="15" customHeight="1" x14ac:dyDescent="0.25">
      <c r="B27" s="78"/>
      <c r="C27" s="79"/>
      <c r="D27" s="79"/>
      <c r="E27" s="79"/>
      <c r="F27" s="79"/>
      <c r="G27" s="80"/>
      <c r="I27" s="84" t="s">
        <v>147</v>
      </c>
      <c r="J27" s="85"/>
      <c r="K27" s="85"/>
      <c r="L27" s="85"/>
      <c r="M27" s="86"/>
      <c r="P27" s="29"/>
    </row>
    <row r="28" spans="2:19" x14ac:dyDescent="0.25">
      <c r="B28" s="78"/>
      <c r="C28" s="79"/>
      <c r="D28" s="79"/>
      <c r="E28" s="79"/>
      <c r="F28" s="79"/>
      <c r="G28" s="80"/>
      <c r="I28" s="90"/>
      <c r="J28" s="91"/>
      <c r="K28" s="91"/>
      <c r="L28" s="91"/>
      <c r="M28" s="92"/>
    </row>
    <row r="29" spans="2:19" ht="15" customHeight="1" x14ac:dyDescent="0.25">
      <c r="B29" s="78"/>
      <c r="C29" s="79"/>
      <c r="D29" s="79"/>
      <c r="E29" s="79"/>
      <c r="F29" s="79"/>
      <c r="G29" s="80"/>
      <c r="I29" s="109" t="s">
        <v>76</v>
      </c>
      <c r="J29" s="109"/>
      <c r="K29" s="109"/>
      <c r="L29" s="109"/>
      <c r="M29" s="109"/>
    </row>
    <row r="30" spans="2:19" x14ac:dyDescent="0.25">
      <c r="B30" s="78"/>
      <c r="C30" s="79"/>
      <c r="D30" s="79"/>
      <c r="E30" s="79"/>
      <c r="F30" s="79"/>
      <c r="G30" s="80"/>
      <c r="I30" s="75" t="s">
        <v>146</v>
      </c>
      <c r="J30" s="76"/>
      <c r="K30" s="76"/>
      <c r="L30" s="76"/>
      <c r="M30" s="77"/>
    </row>
    <row r="31" spans="2:19" x14ac:dyDescent="0.25">
      <c r="B31" s="78"/>
      <c r="C31" s="79"/>
      <c r="D31" s="79"/>
      <c r="E31" s="79"/>
      <c r="F31" s="79"/>
      <c r="G31" s="80"/>
      <c r="I31" s="81"/>
      <c r="J31" s="82"/>
      <c r="K31" s="82"/>
      <c r="L31" s="82"/>
      <c r="M31" s="83"/>
    </row>
    <row r="32" spans="2:19" x14ac:dyDescent="0.25">
      <c r="B32" s="81"/>
      <c r="C32" s="82"/>
      <c r="D32" s="82"/>
      <c r="E32" s="82"/>
      <c r="F32" s="82"/>
      <c r="G32" s="83"/>
    </row>
  </sheetData>
  <mergeCells count="27">
    <mergeCell ref="I6:M15"/>
    <mergeCell ref="B4:G4"/>
    <mergeCell ref="B5:G6"/>
    <mergeCell ref="B7:G7"/>
    <mergeCell ref="B8:G10"/>
    <mergeCell ref="B1:S1"/>
    <mergeCell ref="B2:S2"/>
    <mergeCell ref="I4:M4"/>
    <mergeCell ref="O4:S4"/>
    <mergeCell ref="O5:S5"/>
    <mergeCell ref="O8:S8"/>
    <mergeCell ref="O6:S7"/>
    <mergeCell ref="B12:G32"/>
    <mergeCell ref="O9:S12"/>
    <mergeCell ref="O13:S13"/>
    <mergeCell ref="O14:S22"/>
    <mergeCell ref="I23:M23"/>
    <mergeCell ref="I24:M25"/>
    <mergeCell ref="I17:M17"/>
    <mergeCell ref="B11:G11"/>
    <mergeCell ref="I27:M28"/>
    <mergeCell ref="I30:M31"/>
    <mergeCell ref="I20:M20"/>
    <mergeCell ref="I21:M22"/>
    <mergeCell ref="I26:M26"/>
    <mergeCell ref="I29:M29"/>
    <mergeCell ref="I18:M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L131"/>
  <sheetViews>
    <sheetView zoomScaleNormal="100" workbookViewId="0">
      <selection activeCell="C4" sqref="C4"/>
    </sheetView>
  </sheetViews>
  <sheetFormatPr baseColWidth="10" defaultRowHeight="15" x14ac:dyDescent="0.25"/>
  <cols>
    <col min="1" max="2" width="5.7109375" customWidth="1"/>
    <col min="3" max="3" width="69.7109375" customWidth="1"/>
    <col min="4" max="4" width="15.42578125" bestFit="1" customWidth="1"/>
    <col min="5" max="5" width="34" customWidth="1"/>
    <col min="7" max="7" width="53.7109375" customWidth="1"/>
    <col min="8" max="8" width="22.7109375" customWidth="1"/>
    <col min="9" max="9" width="14.7109375" hidden="1" customWidth="1"/>
    <col min="10" max="10" width="14.85546875" hidden="1" customWidth="1"/>
    <col min="11" max="11" width="11.42578125" hidden="1" customWidth="1"/>
  </cols>
  <sheetData>
    <row r="1" spans="1:12" ht="21.75" thickBot="1" x14ac:dyDescent="0.4">
      <c r="B1" s="120" t="s">
        <v>80</v>
      </c>
      <c r="C1" s="121"/>
      <c r="D1" s="121"/>
      <c r="E1" s="122"/>
      <c r="I1" s="120" t="s">
        <v>81</v>
      </c>
      <c r="J1" s="121"/>
      <c r="K1" s="122"/>
    </row>
    <row r="2" spans="1:12" ht="15.75" thickBot="1" x14ac:dyDescent="0.3"/>
    <row r="3" spans="1:12" ht="15.75" thickBot="1" x14ac:dyDescent="0.3">
      <c r="A3" s="127" t="s">
        <v>87</v>
      </c>
      <c r="B3" s="127"/>
      <c r="C3" s="127"/>
      <c r="G3" s="177" t="s">
        <v>132</v>
      </c>
    </row>
    <row r="4" spans="1:12" ht="15.75" thickBot="1" x14ac:dyDescent="0.3">
      <c r="A4" s="119" t="s">
        <v>56</v>
      </c>
      <c r="B4" s="119"/>
      <c r="J4" t="s">
        <v>77</v>
      </c>
    </row>
    <row r="5" spans="1:12" ht="15" customHeight="1" x14ac:dyDescent="0.25">
      <c r="A5" s="119" t="s">
        <v>55</v>
      </c>
      <c r="B5" s="119"/>
      <c r="G5" s="178" t="s">
        <v>175</v>
      </c>
      <c r="J5" t="s">
        <v>82</v>
      </c>
    </row>
    <row r="6" spans="1:12" ht="15.75" customHeight="1" thickBot="1" x14ac:dyDescent="0.3">
      <c r="G6" s="179"/>
    </row>
    <row r="7" spans="1:12" s="1" customFormat="1" ht="30.75" thickBot="1" x14ac:dyDescent="0.3">
      <c r="B7" s="9" t="s">
        <v>0</v>
      </c>
      <c r="C7" s="9" t="s">
        <v>78</v>
      </c>
      <c r="D7" s="10" t="s">
        <v>70</v>
      </c>
      <c r="E7" s="10" t="s">
        <v>69</v>
      </c>
      <c r="G7" s="179"/>
      <c r="H7"/>
      <c r="I7" s="24" t="s">
        <v>83</v>
      </c>
      <c r="J7" s="24" t="s">
        <v>84</v>
      </c>
      <c r="K7" s="24" t="s">
        <v>85</v>
      </c>
    </row>
    <row r="8" spans="1:12" ht="15.75" thickBot="1" x14ac:dyDescent="0.3">
      <c r="B8" s="6">
        <v>1</v>
      </c>
      <c r="C8" s="7" t="s">
        <v>9</v>
      </c>
      <c r="D8" s="8"/>
      <c r="E8" s="8"/>
      <c r="G8" s="179"/>
      <c r="I8" s="123" t="s">
        <v>9</v>
      </c>
      <c r="J8" s="124"/>
      <c r="K8">
        <f>AVERAGE(K9,K15,K27,K36)</f>
        <v>0</v>
      </c>
      <c r="L8" s="153"/>
    </row>
    <row r="9" spans="1:12" s="14" customFormat="1" ht="32.25" thickBot="1" x14ac:dyDescent="0.3">
      <c r="B9" s="15" t="s">
        <v>1</v>
      </c>
      <c r="C9" s="16" t="s">
        <v>2</v>
      </c>
      <c r="D9" s="15"/>
      <c r="E9" s="15"/>
      <c r="G9" s="179"/>
      <c r="H9"/>
      <c r="I9" s="26">
        <f>IF(D9=$J$4,100,0)</f>
        <v>0</v>
      </c>
      <c r="J9" s="27" t="str">
        <f>IF(D9=$J$5,0,"")</f>
        <v/>
      </c>
      <c r="K9" s="30">
        <f>AVERAGE(I9:I13)</f>
        <v>0</v>
      </c>
    </row>
    <row r="10" spans="1:12" s="14" customFormat="1" ht="31.5" x14ac:dyDescent="0.25">
      <c r="B10" s="15" t="s">
        <v>3</v>
      </c>
      <c r="C10" s="17" t="s">
        <v>7</v>
      </c>
      <c r="D10" s="15"/>
      <c r="E10" s="15"/>
      <c r="G10" s="179"/>
      <c r="H10"/>
      <c r="I10" s="26">
        <f>IF(D10=$J$4,100,0)</f>
        <v>0</v>
      </c>
      <c r="J10" s="27" t="str">
        <f>IF(D10=$J$5,0,"")</f>
        <v/>
      </c>
      <c r="K10" s="14" t="s">
        <v>156</v>
      </c>
    </row>
    <row r="11" spans="1:12" s="14" customFormat="1" ht="32.25" thickBot="1" x14ac:dyDescent="0.3">
      <c r="B11" s="15" t="s">
        <v>4</v>
      </c>
      <c r="C11" s="16" t="s">
        <v>8</v>
      </c>
      <c r="D11" s="15"/>
      <c r="E11" s="15"/>
      <c r="G11" s="180"/>
      <c r="H11"/>
      <c r="I11" s="26">
        <f>IF(D11=$J$4,100,0)</f>
        <v>0</v>
      </c>
      <c r="J11" s="27" t="str">
        <f>IF(D11=$J$5,0,"")</f>
        <v/>
      </c>
      <c r="K11" s="14">
        <f>COUNTA(D9:D13)</f>
        <v>0</v>
      </c>
    </row>
    <row r="12" spans="1:12" s="14" customFormat="1" ht="15.75" x14ac:dyDescent="0.25">
      <c r="B12" s="15" t="s">
        <v>5</v>
      </c>
      <c r="C12" s="18" t="s">
        <v>11</v>
      </c>
      <c r="D12" s="15"/>
      <c r="E12" s="15"/>
      <c r="G12"/>
      <c r="H12"/>
      <c r="I12" s="26">
        <f>IF(D12=$J$4,100,0)</f>
        <v>0</v>
      </c>
      <c r="J12" s="27" t="str">
        <f>IF(D12=$J$5,0,"")</f>
        <v/>
      </c>
    </row>
    <row r="13" spans="1:12" s="14" customFormat="1" ht="16.5" thickBot="1" x14ac:dyDescent="0.3">
      <c r="B13" s="15" t="s">
        <v>6</v>
      </c>
      <c r="C13" s="15" t="s">
        <v>10</v>
      </c>
      <c r="D13" s="15"/>
      <c r="E13" s="15"/>
      <c r="G13"/>
      <c r="H13"/>
      <c r="I13" s="26">
        <f>IF(D13=$J$4,100,0)</f>
        <v>0</v>
      </c>
      <c r="J13" s="27" t="str">
        <f>IF(D13=$J$5,0,"")</f>
        <v/>
      </c>
    </row>
    <row r="14" spans="1:12" s="14" customFormat="1" ht="16.5" thickBot="1" x14ac:dyDescent="0.3">
      <c r="B14" s="19">
        <v>2</v>
      </c>
      <c r="C14" s="19" t="s">
        <v>14</v>
      </c>
      <c r="D14" s="20"/>
      <c r="E14" s="20"/>
      <c r="G14"/>
      <c r="H14"/>
      <c r="I14" s="125" t="s">
        <v>14</v>
      </c>
      <c r="J14" s="126"/>
    </row>
    <row r="15" spans="1:12" s="14" customFormat="1" ht="16.5" thickBot="1" x14ac:dyDescent="0.3">
      <c r="B15" s="15" t="s">
        <v>12</v>
      </c>
      <c r="C15" s="18" t="s">
        <v>63</v>
      </c>
      <c r="D15" s="15"/>
      <c r="E15" s="15"/>
      <c r="G15"/>
      <c r="H15"/>
      <c r="I15" s="26">
        <f t="shared" ref="I15:I19" si="0">IF(D15=$J$4,100,0)</f>
        <v>0</v>
      </c>
      <c r="J15" s="25" t="str">
        <f t="shared" ref="J15:J19" si="1">IF(D15=$J$5,0,"")</f>
        <v/>
      </c>
      <c r="K15" s="31">
        <f>AVERAGE(I15:I25)</f>
        <v>0</v>
      </c>
    </row>
    <row r="16" spans="1:12" s="14" customFormat="1" ht="15.75" x14ac:dyDescent="0.25">
      <c r="B16" s="15" t="s">
        <v>13</v>
      </c>
      <c r="C16" s="15" t="s">
        <v>15</v>
      </c>
      <c r="D16" s="15"/>
      <c r="E16" s="15"/>
      <c r="G16"/>
      <c r="H16"/>
      <c r="I16" s="26">
        <f t="shared" si="0"/>
        <v>0</v>
      </c>
      <c r="J16" s="27" t="str">
        <f t="shared" si="1"/>
        <v/>
      </c>
      <c r="K16" s="25"/>
    </row>
    <row r="17" spans="2:11" s="14" customFormat="1" ht="15.75" x14ac:dyDescent="0.25">
      <c r="B17" s="15" t="s">
        <v>21</v>
      </c>
      <c r="C17" s="15" t="s">
        <v>16</v>
      </c>
      <c r="D17" s="15"/>
      <c r="E17" s="15"/>
      <c r="G17"/>
      <c r="H17"/>
      <c r="I17" s="26">
        <f t="shared" si="0"/>
        <v>0</v>
      </c>
      <c r="J17" s="27" t="str">
        <f t="shared" si="1"/>
        <v/>
      </c>
      <c r="K17" s="25"/>
    </row>
    <row r="18" spans="2:11" s="14" customFormat="1" ht="15.75" x14ac:dyDescent="0.25">
      <c r="B18" s="15" t="s">
        <v>22</v>
      </c>
      <c r="C18" s="15" t="s">
        <v>17</v>
      </c>
      <c r="D18" s="15"/>
      <c r="E18" s="15"/>
      <c r="G18"/>
      <c r="H18"/>
      <c r="I18" s="26">
        <f t="shared" si="0"/>
        <v>0</v>
      </c>
      <c r="J18" s="27" t="str">
        <f t="shared" si="1"/>
        <v/>
      </c>
      <c r="K18" s="25" t="s">
        <v>156</v>
      </c>
    </row>
    <row r="19" spans="2:11" s="14" customFormat="1" ht="15.75" x14ac:dyDescent="0.25">
      <c r="B19" s="15" t="s">
        <v>23</v>
      </c>
      <c r="C19" s="15" t="s">
        <v>18</v>
      </c>
      <c r="D19" s="15"/>
      <c r="E19" s="15"/>
      <c r="G19"/>
      <c r="H19"/>
      <c r="I19" s="26">
        <f t="shared" si="0"/>
        <v>0</v>
      </c>
      <c r="J19" s="27" t="str">
        <f t="shared" si="1"/>
        <v/>
      </c>
      <c r="K19" s="25">
        <f>COUNTA(D15:D25)</f>
        <v>0</v>
      </c>
    </row>
    <row r="20" spans="2:11" s="14" customFormat="1" ht="31.5" x14ac:dyDescent="0.25">
      <c r="B20" s="15" t="s">
        <v>24</v>
      </c>
      <c r="C20" s="16" t="s">
        <v>19</v>
      </c>
      <c r="D20" s="15"/>
      <c r="E20" s="15"/>
      <c r="G20" s="25"/>
      <c r="I20" s="26">
        <f t="shared" ref="I15:I25" si="2">IF(D20=$J$4,100,0)</f>
        <v>0</v>
      </c>
      <c r="J20" s="27" t="str">
        <f t="shared" ref="J15:J25" si="3">IF(D20=$J$5,0,"")</f>
        <v/>
      </c>
      <c r="K20" s="25"/>
    </row>
    <row r="21" spans="2:11" s="14" customFormat="1" ht="15.75" x14ac:dyDescent="0.25">
      <c r="B21" s="15" t="s">
        <v>25</v>
      </c>
      <c r="C21" s="15" t="s">
        <v>20</v>
      </c>
      <c r="D21" s="15"/>
      <c r="E21" s="15"/>
      <c r="G21" s="25"/>
      <c r="I21" s="26">
        <f t="shared" si="2"/>
        <v>0</v>
      </c>
      <c r="J21" s="27" t="str">
        <f t="shared" si="3"/>
        <v/>
      </c>
      <c r="K21" s="25"/>
    </row>
    <row r="22" spans="2:11" s="14" customFormat="1" ht="15.75" x14ac:dyDescent="0.25">
      <c r="B22" s="15" t="s">
        <v>26</v>
      </c>
      <c r="C22" s="15" t="s">
        <v>30</v>
      </c>
      <c r="D22" s="15"/>
      <c r="E22" s="15"/>
      <c r="G22" s="25"/>
      <c r="I22" s="26">
        <f t="shared" si="2"/>
        <v>0</v>
      </c>
      <c r="J22" s="27" t="str">
        <f t="shared" si="3"/>
        <v/>
      </c>
      <c r="K22" s="25"/>
    </row>
    <row r="23" spans="2:11" s="14" customFormat="1" ht="15.75" x14ac:dyDescent="0.25">
      <c r="B23" s="15" t="s">
        <v>27</v>
      </c>
      <c r="C23" s="15" t="s">
        <v>31</v>
      </c>
      <c r="D23" s="15"/>
      <c r="E23" s="15"/>
      <c r="G23" s="25"/>
      <c r="I23" s="26">
        <f t="shared" si="2"/>
        <v>0</v>
      </c>
      <c r="J23" s="27" t="str">
        <f t="shared" si="3"/>
        <v/>
      </c>
      <c r="K23" s="25"/>
    </row>
    <row r="24" spans="2:11" s="14" customFormat="1" ht="15.75" x14ac:dyDescent="0.25">
      <c r="B24" s="15" t="s">
        <v>28</v>
      </c>
      <c r="C24" s="15" t="s">
        <v>32</v>
      </c>
      <c r="D24" s="15"/>
      <c r="E24" s="15"/>
      <c r="G24" s="25"/>
      <c r="I24" s="26">
        <f t="shared" si="2"/>
        <v>0</v>
      </c>
      <c r="J24" s="27" t="str">
        <f t="shared" si="3"/>
        <v/>
      </c>
      <c r="K24" s="25"/>
    </row>
    <row r="25" spans="2:11" s="14" customFormat="1" ht="16.5" thickBot="1" x14ac:dyDescent="0.3">
      <c r="B25" s="15" t="s">
        <v>29</v>
      </c>
      <c r="C25" s="15" t="s">
        <v>33</v>
      </c>
      <c r="D25" s="15"/>
      <c r="E25" s="15"/>
      <c r="G25" s="25"/>
      <c r="I25" s="26">
        <f t="shared" si="2"/>
        <v>0</v>
      </c>
      <c r="J25" s="27" t="str">
        <f t="shared" si="3"/>
        <v/>
      </c>
      <c r="K25" s="25"/>
    </row>
    <row r="26" spans="2:11" s="14" customFormat="1" ht="16.5" thickBot="1" x14ac:dyDescent="0.3">
      <c r="B26" s="19">
        <v>3</v>
      </c>
      <c r="C26" s="19" t="s">
        <v>34</v>
      </c>
      <c r="D26" s="20"/>
      <c r="E26" s="20"/>
      <c r="G26" s="25"/>
      <c r="I26" s="125" t="s">
        <v>34</v>
      </c>
      <c r="J26" s="126"/>
    </row>
    <row r="27" spans="2:11" s="14" customFormat="1" ht="16.5" thickBot="1" x14ac:dyDescent="0.3">
      <c r="B27" s="15" t="s">
        <v>35</v>
      </c>
      <c r="C27" s="18" t="s">
        <v>38</v>
      </c>
      <c r="D27" s="15"/>
      <c r="E27" s="15"/>
      <c r="G27" s="25"/>
      <c r="I27" s="26">
        <f t="shared" ref="I27:I34" si="4">IF(D27=$J$4,100,0)</f>
        <v>0</v>
      </c>
      <c r="J27" s="27" t="str">
        <f t="shared" ref="J27:J34" si="5">IF(D27=$J$5,0,"")</f>
        <v/>
      </c>
      <c r="K27" s="31">
        <f>AVERAGE(I27:I34)</f>
        <v>0</v>
      </c>
    </row>
    <row r="28" spans="2:11" s="14" customFormat="1" ht="15.75" x14ac:dyDescent="0.25">
      <c r="B28" s="15" t="s">
        <v>36</v>
      </c>
      <c r="C28" s="15" t="s">
        <v>39</v>
      </c>
      <c r="D28" s="15"/>
      <c r="E28" s="15"/>
      <c r="G28" s="25"/>
      <c r="I28" s="26">
        <f t="shared" si="4"/>
        <v>0</v>
      </c>
      <c r="J28" s="27" t="str">
        <f t="shared" si="5"/>
        <v/>
      </c>
      <c r="K28" s="25">
        <f>COUNTA(D27:D34)</f>
        <v>0</v>
      </c>
    </row>
    <row r="29" spans="2:11" s="14" customFormat="1" ht="15.75" x14ac:dyDescent="0.25">
      <c r="B29" s="15" t="s">
        <v>37</v>
      </c>
      <c r="C29" s="15" t="s">
        <v>40</v>
      </c>
      <c r="D29" s="15"/>
      <c r="E29" s="15"/>
      <c r="G29" s="25"/>
      <c r="I29" s="26">
        <f t="shared" si="4"/>
        <v>0</v>
      </c>
      <c r="J29" s="27" t="str">
        <f t="shared" si="5"/>
        <v/>
      </c>
      <c r="K29" s="25"/>
    </row>
    <row r="30" spans="2:11" s="14" customFormat="1" ht="15.75" x14ac:dyDescent="0.25">
      <c r="B30" s="15" t="s">
        <v>49</v>
      </c>
      <c r="C30" s="15" t="s">
        <v>41</v>
      </c>
      <c r="D30" s="15"/>
      <c r="E30" s="15"/>
      <c r="G30" s="25"/>
      <c r="I30" s="26">
        <f t="shared" si="4"/>
        <v>0</v>
      </c>
      <c r="J30" s="27" t="str">
        <f t="shared" si="5"/>
        <v/>
      </c>
      <c r="K30" s="25"/>
    </row>
    <row r="31" spans="2:11" s="14" customFormat="1" ht="15.75" x14ac:dyDescent="0.25">
      <c r="B31" s="15" t="s">
        <v>50</v>
      </c>
      <c r="C31" s="15" t="s">
        <v>42</v>
      </c>
      <c r="D31" s="15"/>
      <c r="E31" s="15"/>
      <c r="G31" s="25"/>
      <c r="I31" s="26">
        <f t="shared" si="4"/>
        <v>0</v>
      </c>
      <c r="J31" s="27" t="str">
        <f t="shared" si="5"/>
        <v/>
      </c>
      <c r="K31" s="25"/>
    </row>
    <row r="32" spans="2:11" s="14" customFormat="1" ht="15.75" x14ac:dyDescent="0.25">
      <c r="B32" s="15" t="s">
        <v>51</v>
      </c>
      <c r="C32" s="15" t="s">
        <v>43</v>
      </c>
      <c r="D32" s="15"/>
      <c r="E32" s="15"/>
      <c r="G32" s="25"/>
      <c r="I32" s="26">
        <f t="shared" si="4"/>
        <v>0</v>
      </c>
      <c r="J32" s="27" t="str">
        <f t="shared" si="5"/>
        <v/>
      </c>
      <c r="K32" s="25"/>
    </row>
    <row r="33" spans="2:11" s="14" customFormat="1" ht="15.75" x14ac:dyDescent="0.25">
      <c r="B33" s="15" t="s">
        <v>52</v>
      </c>
      <c r="C33" s="15" t="s">
        <v>44</v>
      </c>
      <c r="D33" s="15"/>
      <c r="E33" s="15"/>
      <c r="G33" s="25"/>
      <c r="I33" s="26">
        <f t="shared" si="4"/>
        <v>0</v>
      </c>
      <c r="J33" s="27" t="str">
        <f t="shared" si="5"/>
        <v/>
      </c>
      <c r="K33" s="25"/>
    </row>
    <row r="34" spans="2:11" s="14" customFormat="1" ht="30.75" customHeight="1" thickBot="1" x14ac:dyDescent="0.3">
      <c r="B34" s="15" t="s">
        <v>53</v>
      </c>
      <c r="C34" s="16" t="s">
        <v>45</v>
      </c>
      <c r="D34" s="15"/>
      <c r="E34" s="15"/>
      <c r="G34" s="25"/>
      <c r="I34" s="26">
        <f t="shared" si="4"/>
        <v>0</v>
      </c>
      <c r="J34" s="27" t="str">
        <f t="shared" si="5"/>
        <v/>
      </c>
      <c r="K34" s="25"/>
    </row>
    <row r="35" spans="2:11" s="14" customFormat="1" ht="16.5" thickBot="1" x14ac:dyDescent="0.3">
      <c r="B35" s="19">
        <v>4</v>
      </c>
      <c r="C35" s="19" t="s">
        <v>46</v>
      </c>
      <c r="D35" s="20"/>
      <c r="E35" s="20"/>
      <c r="G35" s="25"/>
      <c r="I35" s="125" t="s">
        <v>46</v>
      </c>
      <c r="J35" s="126"/>
    </row>
    <row r="36" spans="2:11" s="14" customFormat="1" ht="16.5" thickBot="1" x14ac:dyDescent="0.3">
      <c r="B36" s="15" t="s">
        <v>47</v>
      </c>
      <c r="C36" s="15" t="s">
        <v>58</v>
      </c>
      <c r="D36" s="15"/>
      <c r="E36" s="15"/>
      <c r="G36" s="25"/>
      <c r="I36" s="26">
        <f t="shared" ref="I36:I43" si="6">IF(D36=$J$4,100,0)</f>
        <v>0</v>
      </c>
      <c r="J36" s="27" t="str">
        <f t="shared" ref="J36:J43" si="7">IF(D36=$J$5,0,"")</f>
        <v/>
      </c>
      <c r="K36" s="31">
        <f>AVERAGE(I36:I43,I27,I15,I12)</f>
        <v>0</v>
      </c>
    </row>
    <row r="37" spans="2:11" s="14" customFormat="1" ht="15.75" x14ac:dyDescent="0.25">
      <c r="B37" s="15" t="s">
        <v>48</v>
      </c>
      <c r="C37" s="15" t="s">
        <v>57</v>
      </c>
      <c r="D37" s="15"/>
      <c r="E37" s="15"/>
      <c r="G37" s="25"/>
      <c r="I37" s="26">
        <f t="shared" si="6"/>
        <v>0</v>
      </c>
      <c r="J37" s="27" t="str">
        <f t="shared" si="7"/>
        <v/>
      </c>
      <c r="K37" s="25">
        <f>COUNTA(D36:D43)</f>
        <v>0</v>
      </c>
    </row>
    <row r="38" spans="2:11" s="14" customFormat="1" ht="15.75" x14ac:dyDescent="0.25">
      <c r="B38" s="15" t="s">
        <v>59</v>
      </c>
      <c r="C38" s="15" t="s">
        <v>159</v>
      </c>
      <c r="D38" s="15"/>
      <c r="E38" s="15"/>
      <c r="G38" s="25"/>
      <c r="I38" s="26">
        <f t="shared" si="6"/>
        <v>0</v>
      </c>
      <c r="J38" s="27" t="str">
        <f t="shared" si="7"/>
        <v/>
      </c>
      <c r="K38" s="25"/>
    </row>
    <row r="39" spans="2:11" s="14" customFormat="1" ht="15.75" x14ac:dyDescent="0.25">
      <c r="B39" s="15" t="s">
        <v>60</v>
      </c>
      <c r="C39" s="21" t="s">
        <v>64</v>
      </c>
      <c r="D39" s="15"/>
      <c r="E39" s="15"/>
      <c r="G39" s="25"/>
      <c r="I39" s="26">
        <f t="shared" si="6"/>
        <v>0</v>
      </c>
      <c r="J39" s="27" t="str">
        <f t="shared" si="7"/>
        <v/>
      </c>
      <c r="K39" s="25"/>
    </row>
    <row r="40" spans="2:11" s="14" customFormat="1" ht="15.75" x14ac:dyDescent="0.25">
      <c r="B40" s="15" t="s">
        <v>61</v>
      </c>
      <c r="C40" s="21" t="s">
        <v>65</v>
      </c>
      <c r="D40" s="15"/>
      <c r="E40" s="15"/>
      <c r="G40" s="25"/>
      <c r="I40" s="26">
        <f t="shared" si="6"/>
        <v>0</v>
      </c>
      <c r="J40" s="27" t="str">
        <f t="shared" si="7"/>
        <v/>
      </c>
      <c r="K40" s="25"/>
    </row>
    <row r="41" spans="2:11" s="14" customFormat="1" ht="15.75" x14ac:dyDescent="0.25">
      <c r="B41" s="15" t="s">
        <v>62</v>
      </c>
      <c r="C41" s="21" t="s">
        <v>66</v>
      </c>
      <c r="D41" s="15"/>
      <c r="E41" s="15"/>
      <c r="G41" s="25"/>
      <c r="I41" s="26">
        <f t="shared" si="6"/>
        <v>0</v>
      </c>
      <c r="J41" s="27" t="str">
        <f t="shared" si="7"/>
        <v/>
      </c>
      <c r="K41" s="25"/>
    </row>
    <row r="42" spans="2:11" s="14" customFormat="1" ht="15.75" x14ac:dyDescent="0.25">
      <c r="B42" s="15" t="s">
        <v>71</v>
      </c>
      <c r="C42" s="21" t="s">
        <v>67</v>
      </c>
      <c r="D42" s="15"/>
      <c r="E42" s="15"/>
      <c r="G42" s="25"/>
      <c r="I42" s="26">
        <f t="shared" si="6"/>
        <v>0</v>
      </c>
      <c r="J42" s="27" t="str">
        <f t="shared" si="7"/>
        <v/>
      </c>
      <c r="K42" s="25"/>
    </row>
    <row r="43" spans="2:11" s="14" customFormat="1" ht="32.25" thickBot="1" x14ac:dyDescent="0.3">
      <c r="B43" s="22" t="s">
        <v>72</v>
      </c>
      <c r="C43" s="23" t="s">
        <v>68</v>
      </c>
      <c r="D43" s="22"/>
      <c r="E43" s="22"/>
      <c r="G43" s="25"/>
      <c r="I43" s="26">
        <f t="shared" si="6"/>
        <v>0</v>
      </c>
      <c r="J43" s="28" t="str">
        <f t="shared" si="7"/>
        <v/>
      </c>
      <c r="K43" s="25"/>
    </row>
    <row r="44" spans="2:11" x14ac:dyDescent="0.25">
      <c r="C44" s="2"/>
      <c r="G44" s="29"/>
      <c r="I44" s="29"/>
      <c r="J44" s="29"/>
      <c r="K44" s="29"/>
    </row>
    <row r="45" spans="2:11" x14ac:dyDescent="0.25">
      <c r="G45" s="29"/>
    </row>
    <row r="46" spans="2:11" x14ac:dyDescent="0.25">
      <c r="G46" s="29"/>
    </row>
    <row r="47" spans="2:11" x14ac:dyDescent="0.25">
      <c r="G47" s="29"/>
    </row>
    <row r="48" spans="2:11" x14ac:dyDescent="0.25">
      <c r="G48" s="29"/>
    </row>
    <row r="49" spans="7:11" x14ac:dyDescent="0.25">
      <c r="G49" s="29"/>
      <c r="I49" s="29"/>
      <c r="J49" s="29"/>
      <c r="K49" s="29"/>
    </row>
    <row r="50" spans="7:11" x14ac:dyDescent="0.25">
      <c r="G50" s="29"/>
      <c r="I50" s="29"/>
      <c r="J50" s="29"/>
      <c r="K50" s="29"/>
    </row>
    <row r="51" spans="7:11" x14ac:dyDescent="0.25">
      <c r="G51" s="29"/>
      <c r="I51" s="29"/>
      <c r="J51" s="29"/>
      <c r="K51" s="29"/>
    </row>
    <row r="52" spans="7:11" x14ac:dyDescent="0.25">
      <c r="G52" s="29"/>
      <c r="I52" s="29"/>
      <c r="J52" s="29"/>
      <c r="K52" s="29"/>
    </row>
    <row r="53" spans="7:11" x14ac:dyDescent="0.25">
      <c r="G53" s="29"/>
      <c r="I53" s="29"/>
      <c r="J53" s="29"/>
      <c r="K53" s="29"/>
    </row>
    <row r="54" spans="7:11" x14ac:dyDescent="0.25">
      <c r="G54" s="29"/>
      <c r="I54" s="29"/>
      <c r="J54" s="29"/>
      <c r="K54" s="29"/>
    </row>
    <row r="55" spans="7:11" x14ac:dyDescent="0.25">
      <c r="G55" s="29"/>
      <c r="I55" s="29"/>
      <c r="J55" s="29"/>
      <c r="K55" s="29"/>
    </row>
    <row r="56" spans="7:11" x14ac:dyDescent="0.25">
      <c r="G56" s="29"/>
      <c r="I56" s="29"/>
      <c r="J56" s="29"/>
      <c r="K56" s="29"/>
    </row>
    <row r="57" spans="7:11" x14ac:dyDescent="0.25">
      <c r="G57" s="29"/>
      <c r="I57" s="29"/>
      <c r="J57" s="29"/>
      <c r="K57" s="29"/>
    </row>
    <row r="58" spans="7:11" x14ac:dyDescent="0.25">
      <c r="G58" s="29"/>
      <c r="I58" s="29"/>
      <c r="J58" s="29"/>
      <c r="K58" s="29"/>
    </row>
    <row r="59" spans="7:11" x14ac:dyDescent="0.25">
      <c r="G59" s="29"/>
      <c r="I59" s="29"/>
      <c r="J59" s="29"/>
      <c r="K59" s="29"/>
    </row>
    <row r="60" spans="7:11" x14ac:dyDescent="0.25">
      <c r="G60" s="29"/>
      <c r="I60" s="29"/>
      <c r="J60" s="29"/>
      <c r="K60" s="29"/>
    </row>
    <row r="61" spans="7:11" x14ac:dyDescent="0.25">
      <c r="G61" s="29"/>
      <c r="I61" s="29"/>
      <c r="J61" s="29"/>
      <c r="K61" s="29"/>
    </row>
    <row r="62" spans="7:11" x14ac:dyDescent="0.25">
      <c r="G62" s="29"/>
      <c r="I62" s="29"/>
      <c r="J62" s="29"/>
      <c r="K62" s="29"/>
    </row>
    <row r="63" spans="7:11" x14ac:dyDescent="0.25">
      <c r="G63" s="29"/>
      <c r="I63" s="29"/>
      <c r="J63" s="29"/>
      <c r="K63" s="29"/>
    </row>
    <row r="64" spans="7:11" x14ac:dyDescent="0.25">
      <c r="G64" s="29"/>
      <c r="I64" s="29"/>
      <c r="J64" s="29"/>
      <c r="K64" s="29"/>
    </row>
    <row r="65" spans="7:11" x14ac:dyDescent="0.25">
      <c r="G65" s="29"/>
      <c r="I65" s="29"/>
      <c r="J65" s="29"/>
      <c r="K65" s="29"/>
    </row>
    <row r="66" spans="7:11" x14ac:dyDescent="0.25">
      <c r="G66" s="29"/>
      <c r="I66" s="29"/>
      <c r="J66" s="29"/>
      <c r="K66" s="29"/>
    </row>
    <row r="67" spans="7:11" x14ac:dyDescent="0.25">
      <c r="G67" s="29"/>
      <c r="I67" s="29"/>
      <c r="J67" s="29"/>
      <c r="K67" s="29"/>
    </row>
    <row r="68" spans="7:11" x14ac:dyDescent="0.25">
      <c r="G68" s="29"/>
      <c r="I68" s="29"/>
      <c r="J68" s="29"/>
      <c r="K68" s="29"/>
    </row>
    <row r="69" spans="7:11" x14ac:dyDescent="0.25">
      <c r="G69" s="29"/>
      <c r="I69" s="29"/>
      <c r="J69" s="29"/>
      <c r="K69" s="29"/>
    </row>
    <row r="70" spans="7:11" x14ac:dyDescent="0.25">
      <c r="G70" s="29"/>
      <c r="I70" s="29"/>
      <c r="J70" s="29"/>
      <c r="K70" s="29"/>
    </row>
    <row r="71" spans="7:11" x14ac:dyDescent="0.25">
      <c r="G71" s="29"/>
      <c r="I71" s="29"/>
      <c r="J71" s="29"/>
      <c r="K71" s="29"/>
    </row>
    <row r="72" spans="7:11" x14ac:dyDescent="0.25">
      <c r="G72" s="29"/>
      <c r="I72" s="29"/>
      <c r="J72" s="29"/>
      <c r="K72" s="29"/>
    </row>
    <row r="73" spans="7:11" x14ac:dyDescent="0.25">
      <c r="G73" s="29"/>
      <c r="I73" s="29"/>
      <c r="J73" s="29"/>
      <c r="K73" s="29"/>
    </row>
    <row r="74" spans="7:11" x14ac:dyDescent="0.25">
      <c r="G74" s="29"/>
      <c r="I74" s="29"/>
      <c r="J74" s="29"/>
      <c r="K74" s="29"/>
    </row>
    <row r="75" spans="7:11" x14ac:dyDescent="0.25">
      <c r="G75" s="29"/>
      <c r="I75" s="29"/>
      <c r="J75" s="29"/>
      <c r="K75" s="29"/>
    </row>
    <row r="76" spans="7:11" x14ac:dyDescent="0.25">
      <c r="G76" s="29"/>
      <c r="I76" s="29"/>
      <c r="J76" s="29"/>
      <c r="K76" s="29"/>
    </row>
    <row r="77" spans="7:11" x14ac:dyDescent="0.25">
      <c r="G77" s="29"/>
      <c r="I77" s="29"/>
      <c r="J77" s="29"/>
      <c r="K77" s="29"/>
    </row>
    <row r="78" spans="7:11" x14ac:dyDescent="0.25">
      <c r="G78" s="29"/>
      <c r="I78" s="29"/>
      <c r="J78" s="29"/>
      <c r="K78" s="29"/>
    </row>
    <row r="79" spans="7:11" x14ac:dyDescent="0.25">
      <c r="G79" s="29"/>
      <c r="I79" s="29"/>
      <c r="J79" s="29"/>
      <c r="K79" s="29"/>
    </row>
    <row r="80" spans="7:11" x14ac:dyDescent="0.25">
      <c r="G80" s="29"/>
      <c r="I80" s="29"/>
      <c r="J80" s="29"/>
      <c r="K80" s="29"/>
    </row>
    <row r="81" spans="7:11" x14ac:dyDescent="0.25">
      <c r="G81" s="29"/>
      <c r="I81" s="29"/>
      <c r="J81" s="29"/>
      <c r="K81" s="29"/>
    </row>
    <row r="82" spans="7:11" x14ac:dyDescent="0.25">
      <c r="G82" s="29"/>
      <c r="I82" s="29"/>
      <c r="J82" s="29"/>
      <c r="K82" s="29"/>
    </row>
    <row r="83" spans="7:11" x14ac:dyDescent="0.25">
      <c r="G83" s="29"/>
      <c r="I83" s="29"/>
      <c r="J83" s="29"/>
      <c r="K83" s="29"/>
    </row>
    <row r="84" spans="7:11" x14ac:dyDescent="0.25">
      <c r="G84" s="29"/>
      <c r="I84" s="29"/>
      <c r="J84" s="29"/>
      <c r="K84" s="29"/>
    </row>
    <row r="85" spans="7:11" x14ac:dyDescent="0.25">
      <c r="G85" s="29"/>
      <c r="I85" s="29"/>
      <c r="J85" s="29"/>
      <c r="K85" s="29"/>
    </row>
    <row r="86" spans="7:11" x14ac:dyDescent="0.25">
      <c r="G86" s="29"/>
      <c r="I86" s="29"/>
      <c r="J86" s="29"/>
      <c r="K86" s="29"/>
    </row>
    <row r="87" spans="7:11" x14ac:dyDescent="0.25">
      <c r="G87" s="29"/>
      <c r="I87" s="29"/>
      <c r="J87" s="29"/>
      <c r="K87" s="29"/>
    </row>
    <row r="88" spans="7:11" x14ac:dyDescent="0.25">
      <c r="G88" s="29"/>
      <c r="I88" s="29"/>
      <c r="J88" s="29"/>
      <c r="K88" s="29"/>
    </row>
    <row r="89" spans="7:11" x14ac:dyDescent="0.25">
      <c r="G89" s="29"/>
      <c r="I89" s="29"/>
      <c r="J89" s="29"/>
      <c r="K89" s="29"/>
    </row>
    <row r="90" spans="7:11" x14ac:dyDescent="0.25">
      <c r="G90" s="29"/>
      <c r="I90" s="29"/>
      <c r="J90" s="29"/>
      <c r="K90" s="29"/>
    </row>
    <row r="91" spans="7:11" x14ac:dyDescent="0.25">
      <c r="G91" s="29"/>
      <c r="I91" s="29"/>
      <c r="J91" s="29"/>
      <c r="K91" s="29"/>
    </row>
    <row r="92" spans="7:11" x14ac:dyDescent="0.25">
      <c r="G92" s="29"/>
      <c r="I92" s="29"/>
      <c r="J92" s="29"/>
      <c r="K92" s="29"/>
    </row>
    <row r="93" spans="7:11" x14ac:dyDescent="0.25">
      <c r="G93" s="29"/>
      <c r="I93" s="29"/>
      <c r="J93" s="29"/>
      <c r="K93" s="29"/>
    </row>
    <row r="94" spans="7:11" x14ac:dyDescent="0.25">
      <c r="G94" s="29"/>
      <c r="I94" s="29"/>
      <c r="J94" s="29"/>
      <c r="K94" s="29"/>
    </row>
    <row r="95" spans="7:11" x14ac:dyDescent="0.25">
      <c r="G95" s="29"/>
      <c r="I95" s="29"/>
      <c r="J95" s="29"/>
      <c r="K95" s="29"/>
    </row>
    <row r="96" spans="7:11" x14ac:dyDescent="0.25">
      <c r="G96" s="29"/>
      <c r="I96" s="29"/>
      <c r="J96" s="29"/>
      <c r="K96" s="29"/>
    </row>
    <row r="97" spans="7:11" x14ac:dyDescent="0.25">
      <c r="G97" s="29"/>
      <c r="I97" s="29"/>
      <c r="J97" s="29"/>
      <c r="K97" s="29"/>
    </row>
    <row r="98" spans="7:11" x14ac:dyDescent="0.25">
      <c r="G98" s="29"/>
      <c r="I98" s="29"/>
      <c r="J98" s="29"/>
      <c r="K98" s="29"/>
    </row>
    <row r="99" spans="7:11" x14ac:dyDescent="0.25">
      <c r="G99" s="29"/>
      <c r="I99" s="29"/>
      <c r="J99" s="29"/>
      <c r="K99" s="29"/>
    </row>
    <row r="100" spans="7:11" x14ac:dyDescent="0.25">
      <c r="G100" s="29"/>
      <c r="I100" s="29"/>
      <c r="J100" s="29"/>
      <c r="K100" s="29"/>
    </row>
    <row r="101" spans="7:11" x14ac:dyDescent="0.25">
      <c r="G101" s="29"/>
      <c r="I101" s="29"/>
      <c r="J101" s="29"/>
      <c r="K101" s="29"/>
    </row>
    <row r="102" spans="7:11" x14ac:dyDescent="0.25">
      <c r="G102" s="29"/>
      <c r="I102" s="29"/>
      <c r="J102" s="29"/>
      <c r="K102" s="29"/>
    </row>
    <row r="103" spans="7:11" x14ac:dyDescent="0.25">
      <c r="G103" s="29"/>
      <c r="I103" s="29"/>
      <c r="J103" s="29"/>
      <c r="K103" s="29"/>
    </row>
    <row r="104" spans="7:11" x14ac:dyDescent="0.25">
      <c r="G104" s="29"/>
      <c r="I104" s="29"/>
      <c r="J104" s="29"/>
      <c r="K104" s="29"/>
    </row>
    <row r="105" spans="7:11" x14ac:dyDescent="0.25">
      <c r="G105" s="29"/>
      <c r="I105" s="29"/>
      <c r="J105" s="29"/>
      <c r="K105" s="29"/>
    </row>
    <row r="106" spans="7:11" x14ac:dyDescent="0.25">
      <c r="G106" s="29"/>
      <c r="I106" s="29"/>
      <c r="J106" s="29"/>
      <c r="K106" s="29"/>
    </row>
    <row r="107" spans="7:11" x14ac:dyDescent="0.25">
      <c r="G107" s="29"/>
      <c r="I107" s="29"/>
      <c r="J107" s="29"/>
      <c r="K107" s="29"/>
    </row>
    <row r="108" spans="7:11" x14ac:dyDescent="0.25">
      <c r="G108" s="29"/>
      <c r="I108" s="29"/>
      <c r="J108" s="29"/>
      <c r="K108" s="29"/>
    </row>
    <row r="109" spans="7:11" x14ac:dyDescent="0.25">
      <c r="G109" s="29"/>
      <c r="I109" s="29"/>
      <c r="J109" s="29"/>
      <c r="K109" s="29"/>
    </row>
    <row r="110" spans="7:11" x14ac:dyDescent="0.25">
      <c r="G110" s="29"/>
      <c r="I110" s="29"/>
      <c r="J110" s="29"/>
      <c r="K110" s="29"/>
    </row>
    <row r="111" spans="7:11" x14ac:dyDescent="0.25">
      <c r="G111" s="29"/>
      <c r="I111" s="29"/>
      <c r="J111" s="29"/>
      <c r="K111" s="29"/>
    </row>
    <row r="112" spans="7:11" x14ac:dyDescent="0.25">
      <c r="G112" s="29"/>
      <c r="I112" s="29"/>
      <c r="J112" s="29"/>
      <c r="K112" s="29"/>
    </row>
    <row r="113" spans="7:11" x14ac:dyDescent="0.25">
      <c r="G113" s="29"/>
      <c r="I113" s="29"/>
      <c r="J113" s="29"/>
      <c r="K113" s="29"/>
    </row>
    <row r="114" spans="7:11" x14ac:dyDescent="0.25">
      <c r="G114" s="29"/>
      <c r="I114" s="29"/>
      <c r="J114" s="29"/>
      <c r="K114" s="29"/>
    </row>
    <row r="115" spans="7:11" x14ac:dyDescent="0.25">
      <c r="G115" s="29"/>
      <c r="I115" s="29"/>
      <c r="J115" s="29"/>
      <c r="K115" s="29"/>
    </row>
    <row r="116" spans="7:11" x14ac:dyDescent="0.25">
      <c r="G116" s="29"/>
      <c r="I116" s="29"/>
      <c r="J116" s="29"/>
      <c r="K116" s="29"/>
    </row>
    <row r="117" spans="7:11" x14ac:dyDescent="0.25">
      <c r="G117" s="29"/>
      <c r="I117" s="29"/>
      <c r="J117" s="29"/>
      <c r="K117" s="29"/>
    </row>
    <row r="118" spans="7:11" x14ac:dyDescent="0.25">
      <c r="G118" s="29"/>
      <c r="I118" s="29"/>
      <c r="J118" s="29"/>
      <c r="K118" s="29"/>
    </row>
    <row r="119" spans="7:11" x14ac:dyDescent="0.25">
      <c r="G119" s="29"/>
      <c r="I119" s="29"/>
      <c r="J119" s="29"/>
      <c r="K119" s="29"/>
    </row>
    <row r="120" spans="7:11" x14ac:dyDescent="0.25">
      <c r="G120" s="29"/>
      <c r="I120" s="29"/>
      <c r="J120" s="29"/>
      <c r="K120" s="29"/>
    </row>
    <row r="121" spans="7:11" x14ac:dyDescent="0.25">
      <c r="G121" s="29"/>
      <c r="I121" s="29"/>
      <c r="J121" s="29"/>
      <c r="K121" s="29"/>
    </row>
    <row r="122" spans="7:11" x14ac:dyDescent="0.25">
      <c r="G122" s="29"/>
      <c r="I122" s="29"/>
      <c r="J122" s="29"/>
      <c r="K122" s="29"/>
    </row>
    <row r="123" spans="7:11" x14ac:dyDescent="0.25">
      <c r="G123" s="29"/>
      <c r="I123" s="29"/>
      <c r="J123" s="29"/>
      <c r="K123" s="29"/>
    </row>
    <row r="124" spans="7:11" x14ac:dyDescent="0.25">
      <c r="G124" s="29"/>
      <c r="I124" s="29"/>
      <c r="J124" s="29"/>
      <c r="K124" s="29"/>
    </row>
    <row r="125" spans="7:11" x14ac:dyDescent="0.25">
      <c r="G125" s="29"/>
      <c r="I125" s="29"/>
      <c r="J125" s="29"/>
      <c r="K125" s="29"/>
    </row>
    <row r="126" spans="7:11" x14ac:dyDescent="0.25">
      <c r="G126" s="29"/>
      <c r="I126" s="29"/>
      <c r="J126" s="29"/>
      <c r="K126" s="29"/>
    </row>
    <row r="127" spans="7:11" x14ac:dyDescent="0.25">
      <c r="G127" s="29"/>
      <c r="I127" s="29"/>
      <c r="J127" s="29"/>
      <c r="K127" s="29"/>
    </row>
    <row r="128" spans="7:11" x14ac:dyDescent="0.25">
      <c r="G128" s="29"/>
      <c r="I128" s="29"/>
      <c r="J128" s="29"/>
      <c r="K128" s="29"/>
    </row>
    <row r="129" spans="7:11" x14ac:dyDescent="0.25">
      <c r="G129" s="29"/>
      <c r="I129" s="29"/>
      <c r="J129" s="29"/>
      <c r="K129" s="29"/>
    </row>
    <row r="130" spans="7:11" x14ac:dyDescent="0.25">
      <c r="G130" s="29"/>
      <c r="I130" s="29"/>
      <c r="J130" s="29"/>
      <c r="K130" s="29"/>
    </row>
    <row r="131" spans="7:11" x14ac:dyDescent="0.25">
      <c r="G131" s="29"/>
      <c r="I131" s="29"/>
      <c r="J131" s="29"/>
      <c r="K131" s="29"/>
    </row>
  </sheetData>
  <mergeCells count="10">
    <mergeCell ref="A5:B5"/>
    <mergeCell ref="B1:E1"/>
    <mergeCell ref="I8:J8"/>
    <mergeCell ref="I14:J14"/>
    <mergeCell ref="I35:J35"/>
    <mergeCell ref="I26:J26"/>
    <mergeCell ref="I1:K1"/>
    <mergeCell ref="A3:C3"/>
    <mergeCell ref="A4:B4"/>
    <mergeCell ref="G5:G11"/>
  </mergeCells>
  <dataValidations count="1">
    <dataValidation type="list" allowBlank="1" showInputMessage="1" showErrorMessage="1" sqref="D9:D13 D36:D43 D27:D34 D15:D25">
      <formula1>$J$3:$J$5</formula1>
    </dataValidation>
  </dataValidations>
  <pageMargins left="0.7" right="0.7" top="0.75" bottom="0.75" header="0.3" footer="0.3"/>
  <pageSetup paperSize="9"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41"/>
  <sheetViews>
    <sheetView zoomScaleNormal="100" workbookViewId="0">
      <selection activeCell="C4" sqref="C4"/>
    </sheetView>
  </sheetViews>
  <sheetFormatPr baseColWidth="10" defaultRowHeight="15" x14ac:dyDescent="0.25"/>
  <cols>
    <col min="1" max="1" width="5" customWidth="1"/>
    <col min="2" max="2" width="5.7109375" bestFit="1" customWidth="1"/>
    <col min="3" max="3" width="53.42578125" customWidth="1"/>
    <col min="4" max="4" width="10.28515625" bestFit="1" customWidth="1"/>
    <col min="5" max="5" width="31.5703125" customWidth="1"/>
    <col min="7" max="7" width="63.7109375" customWidth="1"/>
    <col min="8" max="9" width="11.42578125" customWidth="1"/>
    <col min="10" max="13" width="11.42578125" hidden="1" customWidth="1"/>
    <col min="14" max="14" width="18" hidden="1" customWidth="1"/>
    <col min="15" max="15" width="11.42578125" customWidth="1"/>
  </cols>
  <sheetData>
    <row r="1" spans="1:14" ht="21.75" thickBot="1" x14ac:dyDescent="0.4">
      <c r="B1" s="120" t="s">
        <v>101</v>
      </c>
      <c r="C1" s="121"/>
      <c r="D1" s="121"/>
      <c r="E1" s="122"/>
    </row>
    <row r="2" spans="1:14" ht="15.75" thickBot="1" x14ac:dyDescent="0.3"/>
    <row r="3" spans="1:14" ht="15.75" thickBot="1" x14ac:dyDescent="0.3">
      <c r="A3" s="127" t="s">
        <v>160</v>
      </c>
      <c r="B3" s="127"/>
      <c r="C3" s="127"/>
      <c r="D3" t="s">
        <v>143</v>
      </c>
      <c r="G3" s="177" t="s">
        <v>132</v>
      </c>
      <c r="J3" t="s">
        <v>102</v>
      </c>
    </row>
    <row r="4" spans="1:14" ht="15.75" thickBot="1" x14ac:dyDescent="0.3">
      <c r="A4" s="128" t="s">
        <v>56</v>
      </c>
      <c r="B4" s="128"/>
      <c r="C4" s="41"/>
      <c r="D4" s="29"/>
      <c r="J4" t="s">
        <v>103</v>
      </c>
    </row>
    <row r="5" spans="1:14" ht="15" customHeight="1" x14ac:dyDescent="0.25">
      <c r="A5" s="128" t="s">
        <v>93</v>
      </c>
      <c r="B5" s="128"/>
      <c r="C5" s="41"/>
      <c r="D5" s="29"/>
      <c r="G5" s="181" t="s">
        <v>175</v>
      </c>
      <c r="J5" t="s">
        <v>104</v>
      </c>
    </row>
    <row r="6" spans="1:14" ht="15.75" customHeight="1" thickBot="1" x14ac:dyDescent="0.3">
      <c r="G6" s="182"/>
      <c r="J6" t="s">
        <v>105</v>
      </c>
    </row>
    <row r="7" spans="1:14" ht="15.75" thickBot="1" x14ac:dyDescent="0.3">
      <c r="B7" s="9" t="s">
        <v>0</v>
      </c>
      <c r="C7" s="9" t="s">
        <v>78</v>
      </c>
      <c r="D7" s="9" t="s">
        <v>111</v>
      </c>
      <c r="E7" s="10" t="s">
        <v>69</v>
      </c>
      <c r="G7" s="182"/>
    </row>
    <row r="8" spans="1:14" ht="15.75" thickBot="1" x14ac:dyDescent="0.3">
      <c r="B8" s="35">
        <v>1</v>
      </c>
      <c r="C8" s="36" t="s">
        <v>74</v>
      </c>
      <c r="D8" s="36"/>
      <c r="E8" s="68"/>
      <c r="G8" s="182"/>
      <c r="J8" s="58" t="s">
        <v>102</v>
      </c>
      <c r="K8" s="59" t="s">
        <v>103</v>
      </c>
      <c r="L8" s="59" t="s">
        <v>104</v>
      </c>
      <c r="M8" s="60" t="s">
        <v>105</v>
      </c>
      <c r="N8" s="30" t="s">
        <v>113</v>
      </c>
    </row>
    <row r="9" spans="1:14" ht="30.75" thickBot="1" x14ac:dyDescent="0.3">
      <c r="B9" s="34" t="s">
        <v>1</v>
      </c>
      <c r="C9" s="1" t="s">
        <v>112</v>
      </c>
      <c r="D9" s="34"/>
      <c r="E9" s="69"/>
      <c r="G9" s="182"/>
      <c r="J9" s="42" t="str">
        <f>IF(D9=$J$3,100,"")</f>
        <v/>
      </c>
      <c r="K9" s="43" t="str">
        <f>IF(D9=$J$4,75,"")</f>
        <v/>
      </c>
      <c r="L9" s="43" t="str">
        <f>IF(D9=$J$5,25,"")</f>
        <v/>
      </c>
      <c r="M9" s="44" t="str">
        <f>IF(D9=$J$6,0,"")</f>
        <v/>
      </c>
      <c r="N9">
        <f>SUM(J9:M18)</f>
        <v>0</v>
      </c>
    </row>
    <row r="10" spans="1:14" ht="15.75" customHeight="1" thickBot="1" x14ac:dyDescent="0.3">
      <c r="B10" s="3" t="s">
        <v>3</v>
      </c>
      <c r="C10" s="56" t="s">
        <v>110</v>
      </c>
      <c r="D10" s="3"/>
      <c r="E10" s="5"/>
      <c r="G10" s="182"/>
      <c r="J10" s="54" t="str">
        <f t="shared" ref="J10:J40" si="0">IF(D10=$J$3,100,"")</f>
        <v/>
      </c>
      <c r="K10" s="29" t="str">
        <f t="shared" ref="K10:K40" si="1">IF(D10=$J$4,75,"")</f>
        <v/>
      </c>
      <c r="L10" s="29" t="str">
        <f t="shared" ref="L10:L40" si="2">IF(D10=$J$5,25,"")</f>
        <v/>
      </c>
      <c r="M10" s="55" t="str">
        <f t="shared" ref="M10:M40" si="3">IF(D10=$J$6,0,"")</f>
        <v/>
      </c>
      <c r="N10" s="13" t="s">
        <v>114</v>
      </c>
    </row>
    <row r="11" spans="1:14" ht="15.75" thickBot="1" x14ac:dyDescent="0.3">
      <c r="B11" s="3" t="s">
        <v>4</v>
      </c>
      <c r="C11" s="5" t="s">
        <v>106</v>
      </c>
      <c r="D11" s="3"/>
      <c r="E11" s="5"/>
      <c r="G11" s="182"/>
      <c r="J11" s="54" t="str">
        <f t="shared" si="0"/>
        <v/>
      </c>
      <c r="K11" s="29" t="str">
        <f t="shared" si="1"/>
        <v/>
      </c>
      <c r="L11" s="29" t="str">
        <f t="shared" si="2"/>
        <v/>
      </c>
      <c r="M11" s="55" t="str">
        <f t="shared" si="3"/>
        <v/>
      </c>
      <c r="N11">
        <f>COUNT(J9:M18)</f>
        <v>0</v>
      </c>
    </row>
    <row r="12" spans="1:14" ht="30.75" thickBot="1" x14ac:dyDescent="0.3">
      <c r="B12" s="3" t="s">
        <v>5</v>
      </c>
      <c r="C12" s="5" t="s">
        <v>161</v>
      </c>
      <c r="D12" s="3"/>
      <c r="E12" s="5"/>
      <c r="G12" s="182"/>
      <c r="J12" s="54" t="str">
        <f t="shared" si="0"/>
        <v/>
      </c>
      <c r="K12" s="29" t="str">
        <f t="shared" si="1"/>
        <v/>
      </c>
      <c r="L12" s="29" t="str">
        <f t="shared" si="2"/>
        <v/>
      </c>
      <c r="M12" s="55" t="str">
        <f t="shared" si="3"/>
        <v/>
      </c>
      <c r="N12" s="13" t="s">
        <v>85</v>
      </c>
    </row>
    <row r="13" spans="1:14" x14ac:dyDescent="0.25">
      <c r="B13" s="3" t="s">
        <v>6</v>
      </c>
      <c r="C13" s="5" t="s">
        <v>107</v>
      </c>
      <c r="D13" s="3"/>
      <c r="E13" s="5"/>
      <c r="H13" s="29"/>
      <c r="J13" s="54" t="str">
        <f t="shared" si="0"/>
        <v/>
      </c>
      <c r="K13" s="29" t="str">
        <f t="shared" si="1"/>
        <v/>
      </c>
      <c r="L13" s="29" t="str">
        <f t="shared" si="2"/>
        <v/>
      </c>
      <c r="M13" s="55" t="str">
        <f t="shared" si="3"/>
        <v/>
      </c>
      <c r="N13" t="e">
        <f>N9/N11</f>
        <v>#DIV/0!</v>
      </c>
    </row>
    <row r="14" spans="1:14" x14ac:dyDescent="0.25">
      <c r="B14" s="3" t="s">
        <v>94</v>
      </c>
      <c r="C14" s="50"/>
      <c r="D14" s="51"/>
      <c r="E14" s="50"/>
      <c r="J14" s="54" t="str">
        <f t="shared" si="0"/>
        <v/>
      </c>
      <c r="K14" s="29" t="str">
        <f t="shared" si="1"/>
        <v/>
      </c>
      <c r="L14" s="29" t="str">
        <f t="shared" si="2"/>
        <v/>
      </c>
      <c r="M14" s="55" t="str">
        <f t="shared" si="3"/>
        <v/>
      </c>
    </row>
    <row r="15" spans="1:14" x14ac:dyDescent="0.25">
      <c r="B15" s="3" t="s">
        <v>95</v>
      </c>
      <c r="C15" s="50"/>
      <c r="D15" s="51"/>
      <c r="E15" s="50"/>
      <c r="J15" s="54" t="str">
        <f t="shared" si="0"/>
        <v/>
      </c>
      <c r="K15" s="29" t="str">
        <f t="shared" si="1"/>
        <v/>
      </c>
      <c r="L15" s="29" t="str">
        <f t="shared" si="2"/>
        <v/>
      </c>
      <c r="M15" s="55" t="str">
        <f t="shared" si="3"/>
        <v/>
      </c>
    </row>
    <row r="16" spans="1:14" x14ac:dyDescent="0.25">
      <c r="B16" s="3" t="s">
        <v>96</v>
      </c>
      <c r="C16" s="50"/>
      <c r="D16" s="51"/>
      <c r="E16" s="50"/>
      <c r="H16" s="29"/>
      <c r="J16" s="54" t="str">
        <f t="shared" si="0"/>
        <v/>
      </c>
      <c r="K16" s="29" t="str">
        <f t="shared" si="1"/>
        <v/>
      </c>
      <c r="L16" s="29" t="str">
        <f t="shared" si="2"/>
        <v/>
      </c>
      <c r="M16" s="55" t="str">
        <f t="shared" si="3"/>
        <v/>
      </c>
    </row>
    <row r="17" spans="2:14" x14ac:dyDescent="0.25">
      <c r="B17" s="3" t="s">
        <v>97</v>
      </c>
      <c r="C17" s="50"/>
      <c r="D17" s="51"/>
      <c r="E17" s="50"/>
      <c r="J17" s="54" t="str">
        <f t="shared" si="0"/>
        <v/>
      </c>
      <c r="K17" s="29" t="str">
        <f t="shared" si="1"/>
        <v/>
      </c>
      <c r="L17" s="29" t="str">
        <f t="shared" si="2"/>
        <v/>
      </c>
      <c r="M17" s="55" t="str">
        <f t="shared" si="3"/>
        <v/>
      </c>
    </row>
    <row r="18" spans="2:14" ht="15.75" thickBot="1" x14ac:dyDescent="0.3">
      <c r="B18" s="4" t="s">
        <v>98</v>
      </c>
      <c r="C18" s="52"/>
      <c r="D18" s="53"/>
      <c r="E18" s="52"/>
      <c r="J18" s="45" t="str">
        <f t="shared" si="0"/>
        <v/>
      </c>
      <c r="K18" s="46" t="str">
        <f t="shared" si="1"/>
        <v/>
      </c>
      <c r="L18" s="46" t="str">
        <f t="shared" si="2"/>
        <v/>
      </c>
      <c r="M18" s="47" t="str">
        <f t="shared" si="3"/>
        <v/>
      </c>
    </row>
    <row r="19" spans="2:14" ht="15.75" thickBot="1" x14ac:dyDescent="0.3">
      <c r="B19" s="38">
        <v>2</v>
      </c>
      <c r="C19" s="39" t="s">
        <v>75</v>
      </c>
      <c r="D19" s="39"/>
      <c r="E19" s="70"/>
      <c r="J19" s="61" t="str">
        <f t="shared" si="0"/>
        <v/>
      </c>
      <c r="K19" s="29" t="str">
        <f t="shared" si="1"/>
        <v/>
      </c>
      <c r="L19" s="29" t="str">
        <f t="shared" si="2"/>
        <v/>
      </c>
      <c r="M19" t="str">
        <f t="shared" si="3"/>
        <v/>
      </c>
      <c r="N19" s="30" t="s">
        <v>113</v>
      </c>
    </row>
    <row r="20" spans="2:14" ht="30.75" thickBot="1" x14ac:dyDescent="0.3">
      <c r="B20" s="34" t="s">
        <v>12</v>
      </c>
      <c r="C20" s="1" t="s">
        <v>112</v>
      </c>
      <c r="D20" s="34"/>
      <c r="E20" s="69"/>
      <c r="J20" s="42" t="str">
        <f t="shared" si="0"/>
        <v/>
      </c>
      <c r="K20" s="43" t="str">
        <f t="shared" si="1"/>
        <v/>
      </c>
      <c r="L20" s="43" t="str">
        <f t="shared" si="2"/>
        <v/>
      </c>
      <c r="M20" s="44" t="str">
        <f t="shared" si="3"/>
        <v/>
      </c>
      <c r="N20">
        <f>SUM(J20:M29)</f>
        <v>0</v>
      </c>
    </row>
    <row r="21" spans="2:14" ht="30.75" thickBot="1" x14ac:dyDescent="0.3">
      <c r="B21" s="3" t="s">
        <v>13</v>
      </c>
      <c r="C21" s="1" t="s">
        <v>108</v>
      </c>
      <c r="D21" s="3"/>
      <c r="E21" s="5"/>
      <c r="J21" s="54" t="str">
        <f t="shared" si="0"/>
        <v/>
      </c>
      <c r="K21" s="29" t="str">
        <f t="shared" si="1"/>
        <v/>
      </c>
      <c r="L21" s="29" t="str">
        <f t="shared" si="2"/>
        <v/>
      </c>
      <c r="M21" s="55" t="str">
        <f t="shared" si="3"/>
        <v/>
      </c>
      <c r="N21" s="13" t="s">
        <v>114</v>
      </c>
    </row>
    <row r="22" spans="2:14" ht="30.75" thickBot="1" x14ac:dyDescent="0.3">
      <c r="B22" s="3" t="s">
        <v>21</v>
      </c>
      <c r="C22" s="1" t="s">
        <v>162</v>
      </c>
      <c r="D22" s="3"/>
      <c r="E22" s="5"/>
      <c r="J22" s="54" t="str">
        <f t="shared" si="0"/>
        <v/>
      </c>
      <c r="K22" s="29" t="str">
        <f t="shared" si="1"/>
        <v/>
      </c>
      <c r="L22" s="29" t="str">
        <f t="shared" si="2"/>
        <v/>
      </c>
      <c r="M22" s="55" t="str">
        <f t="shared" si="3"/>
        <v/>
      </c>
      <c r="N22">
        <f>COUNT(J20:M29)</f>
        <v>0</v>
      </c>
    </row>
    <row r="23" spans="2:14" ht="15.75" thickBot="1" x14ac:dyDescent="0.3">
      <c r="B23" s="3" t="s">
        <v>22</v>
      </c>
      <c r="C23" s="5" t="s">
        <v>109</v>
      </c>
      <c r="D23" s="3"/>
      <c r="E23" s="5"/>
      <c r="J23" s="54" t="str">
        <f t="shared" si="0"/>
        <v/>
      </c>
      <c r="K23" s="29" t="str">
        <f t="shared" si="1"/>
        <v/>
      </c>
      <c r="L23" s="29" t="str">
        <f t="shared" si="2"/>
        <v/>
      </c>
      <c r="M23" s="55" t="str">
        <f t="shared" si="3"/>
        <v/>
      </c>
      <c r="N23" s="13" t="s">
        <v>85</v>
      </c>
    </row>
    <row r="24" spans="2:14" ht="30" x14ac:dyDescent="0.25">
      <c r="B24" s="3" t="s">
        <v>23</v>
      </c>
      <c r="C24" s="5" t="s">
        <v>115</v>
      </c>
      <c r="D24" s="3"/>
      <c r="E24" s="5"/>
      <c r="J24" s="54" t="str">
        <f t="shared" si="0"/>
        <v/>
      </c>
      <c r="K24" s="29" t="str">
        <f t="shared" si="1"/>
        <v/>
      </c>
      <c r="L24" s="29" t="str">
        <f t="shared" si="2"/>
        <v/>
      </c>
      <c r="M24" s="55" t="str">
        <f t="shared" si="3"/>
        <v/>
      </c>
      <c r="N24" t="e">
        <f>N20/N22</f>
        <v>#DIV/0!</v>
      </c>
    </row>
    <row r="25" spans="2:14" x14ac:dyDescent="0.25">
      <c r="B25" s="3" t="s">
        <v>24</v>
      </c>
      <c r="C25" s="50"/>
      <c r="D25" s="51"/>
      <c r="E25" s="50"/>
      <c r="J25" s="54" t="str">
        <f t="shared" si="0"/>
        <v/>
      </c>
      <c r="K25" s="29" t="str">
        <f t="shared" si="1"/>
        <v/>
      </c>
      <c r="L25" s="29" t="str">
        <f t="shared" si="2"/>
        <v/>
      </c>
      <c r="M25" s="55" t="str">
        <f t="shared" si="3"/>
        <v/>
      </c>
    </row>
    <row r="26" spans="2:14" x14ac:dyDescent="0.25">
      <c r="B26" s="3" t="s">
        <v>25</v>
      </c>
      <c r="C26" s="50"/>
      <c r="D26" s="51"/>
      <c r="E26" s="50"/>
      <c r="J26" s="54" t="str">
        <f t="shared" si="0"/>
        <v/>
      </c>
      <c r="K26" s="29" t="str">
        <f t="shared" si="1"/>
        <v/>
      </c>
      <c r="L26" s="29" t="str">
        <f t="shared" si="2"/>
        <v/>
      </c>
      <c r="M26" s="55" t="str">
        <f t="shared" si="3"/>
        <v/>
      </c>
    </row>
    <row r="27" spans="2:14" x14ac:dyDescent="0.25">
      <c r="B27" s="3" t="s">
        <v>26</v>
      </c>
      <c r="C27" s="50"/>
      <c r="D27" s="51"/>
      <c r="E27" s="50"/>
      <c r="J27" s="54" t="str">
        <f t="shared" si="0"/>
        <v/>
      </c>
      <c r="K27" s="29" t="str">
        <f t="shared" si="1"/>
        <v/>
      </c>
      <c r="L27" s="29" t="str">
        <f t="shared" si="2"/>
        <v/>
      </c>
      <c r="M27" s="55" t="str">
        <f t="shared" si="3"/>
        <v/>
      </c>
    </row>
    <row r="28" spans="2:14" x14ac:dyDescent="0.25">
      <c r="B28" s="3" t="s">
        <v>27</v>
      </c>
      <c r="C28" s="50"/>
      <c r="D28" s="51"/>
      <c r="E28" s="50"/>
      <c r="J28" s="54" t="str">
        <f t="shared" si="0"/>
        <v/>
      </c>
      <c r="K28" s="29" t="str">
        <f t="shared" si="1"/>
        <v/>
      </c>
      <c r="L28" s="29" t="str">
        <f t="shared" si="2"/>
        <v/>
      </c>
      <c r="M28" s="55" t="str">
        <f t="shared" si="3"/>
        <v/>
      </c>
    </row>
    <row r="29" spans="2:14" ht="15.75" thickBot="1" x14ac:dyDescent="0.3">
      <c r="B29" s="4" t="s">
        <v>28</v>
      </c>
      <c r="C29" s="52"/>
      <c r="D29" s="53"/>
      <c r="E29" s="52"/>
      <c r="J29" s="45" t="str">
        <f t="shared" si="0"/>
        <v/>
      </c>
      <c r="K29" s="46" t="str">
        <f t="shared" si="1"/>
        <v/>
      </c>
      <c r="L29" s="46" t="str">
        <f t="shared" si="2"/>
        <v/>
      </c>
      <c r="M29" s="47" t="str">
        <f t="shared" si="3"/>
        <v/>
      </c>
    </row>
    <row r="30" spans="2:14" ht="15.75" thickBot="1" x14ac:dyDescent="0.3">
      <c r="B30" s="38">
        <v>3</v>
      </c>
      <c r="C30" s="39" t="s">
        <v>79</v>
      </c>
      <c r="D30" s="39"/>
      <c r="E30" s="70"/>
      <c r="J30" s="61" t="str">
        <f t="shared" si="0"/>
        <v/>
      </c>
      <c r="K30" s="29" t="str">
        <f t="shared" si="1"/>
        <v/>
      </c>
      <c r="L30" s="29" t="str">
        <f t="shared" si="2"/>
        <v/>
      </c>
      <c r="M30" t="str">
        <f t="shared" si="3"/>
        <v/>
      </c>
      <c r="N30" s="30" t="s">
        <v>113</v>
      </c>
    </row>
    <row r="31" spans="2:14" ht="19.5" customHeight="1" thickBot="1" x14ac:dyDescent="0.3">
      <c r="B31" s="34" t="s">
        <v>35</v>
      </c>
      <c r="C31" s="1" t="s">
        <v>120</v>
      </c>
      <c r="D31" s="34"/>
      <c r="E31" s="69"/>
      <c r="J31" s="42" t="str">
        <f t="shared" si="0"/>
        <v/>
      </c>
      <c r="K31" s="43" t="str">
        <f t="shared" si="1"/>
        <v/>
      </c>
      <c r="L31" s="43" t="str">
        <f t="shared" si="2"/>
        <v/>
      </c>
      <c r="M31" s="44" t="str">
        <f t="shared" si="3"/>
        <v/>
      </c>
      <c r="N31">
        <f>SUM(J31:M40)</f>
        <v>0</v>
      </c>
    </row>
    <row r="32" spans="2:14" ht="30.75" thickBot="1" x14ac:dyDescent="0.3">
      <c r="B32" s="3" t="s">
        <v>36</v>
      </c>
      <c r="C32" s="5" t="s">
        <v>122</v>
      </c>
      <c r="D32" s="3"/>
      <c r="E32" s="5"/>
      <c r="J32" s="54" t="str">
        <f t="shared" si="0"/>
        <v/>
      </c>
      <c r="K32" s="29" t="str">
        <f t="shared" si="1"/>
        <v/>
      </c>
      <c r="L32" s="29" t="str">
        <f t="shared" si="2"/>
        <v/>
      </c>
      <c r="M32" s="55" t="str">
        <f t="shared" si="3"/>
        <v/>
      </c>
      <c r="N32" s="13" t="s">
        <v>114</v>
      </c>
    </row>
    <row r="33" spans="2:14" ht="16.5" customHeight="1" thickBot="1" x14ac:dyDescent="0.3">
      <c r="B33" s="3" t="s">
        <v>37</v>
      </c>
      <c r="C33" s="5" t="s">
        <v>121</v>
      </c>
      <c r="D33" s="3"/>
      <c r="E33" s="5"/>
      <c r="J33" s="54" t="str">
        <f t="shared" si="0"/>
        <v/>
      </c>
      <c r="K33" s="29" t="str">
        <f t="shared" si="1"/>
        <v/>
      </c>
      <c r="L33" s="29" t="str">
        <f t="shared" si="2"/>
        <v/>
      </c>
      <c r="M33" s="55" t="str">
        <f t="shared" si="3"/>
        <v/>
      </c>
      <c r="N33">
        <f>COUNT(J31:M40)</f>
        <v>0</v>
      </c>
    </row>
    <row r="34" spans="2:14" ht="30.75" thickBot="1" x14ac:dyDescent="0.3">
      <c r="B34" s="3" t="s">
        <v>49</v>
      </c>
      <c r="C34" s="5" t="s">
        <v>123</v>
      </c>
      <c r="D34" s="3"/>
      <c r="E34" s="5"/>
      <c r="J34" s="54" t="str">
        <f t="shared" si="0"/>
        <v/>
      </c>
      <c r="K34" s="29" t="str">
        <f t="shared" si="1"/>
        <v/>
      </c>
      <c r="L34" s="29" t="str">
        <f t="shared" si="2"/>
        <v/>
      </c>
      <c r="M34" s="55" t="str">
        <f t="shared" si="3"/>
        <v/>
      </c>
      <c r="N34" s="13" t="s">
        <v>85</v>
      </c>
    </row>
    <row r="35" spans="2:14" ht="30" x14ac:dyDescent="0.25">
      <c r="B35" s="3" t="s">
        <v>50</v>
      </c>
      <c r="C35" s="64" t="s">
        <v>124</v>
      </c>
      <c r="D35" s="3"/>
      <c r="E35" s="5"/>
      <c r="J35" s="54" t="str">
        <f t="shared" si="0"/>
        <v/>
      </c>
      <c r="K35" s="29" t="str">
        <f t="shared" si="1"/>
        <v/>
      </c>
      <c r="L35" s="29" t="str">
        <f t="shared" si="2"/>
        <v/>
      </c>
      <c r="M35" s="55" t="str">
        <f t="shared" si="3"/>
        <v/>
      </c>
      <c r="N35" t="e">
        <f>N31/N33</f>
        <v>#DIV/0!</v>
      </c>
    </row>
    <row r="36" spans="2:14" x14ac:dyDescent="0.25">
      <c r="B36" s="3" t="s">
        <v>51</v>
      </c>
      <c r="C36" s="57"/>
      <c r="D36" s="51"/>
      <c r="E36" s="50"/>
      <c r="J36" s="54" t="str">
        <f t="shared" si="0"/>
        <v/>
      </c>
      <c r="K36" s="29" t="str">
        <f t="shared" si="1"/>
        <v/>
      </c>
      <c r="L36" s="29" t="str">
        <f t="shared" si="2"/>
        <v/>
      </c>
      <c r="M36" s="55" t="str">
        <f t="shared" si="3"/>
        <v/>
      </c>
    </row>
    <row r="37" spans="2:14" x14ac:dyDescent="0.25">
      <c r="B37" s="3" t="s">
        <v>52</v>
      </c>
      <c r="C37" s="50"/>
      <c r="D37" s="51"/>
      <c r="E37" s="50"/>
      <c r="J37" s="54" t="str">
        <f t="shared" si="0"/>
        <v/>
      </c>
      <c r="K37" s="29" t="str">
        <f t="shared" si="1"/>
        <v/>
      </c>
      <c r="L37" s="29" t="str">
        <f t="shared" si="2"/>
        <v/>
      </c>
      <c r="M37" s="55" t="str">
        <f t="shared" si="3"/>
        <v/>
      </c>
    </row>
    <row r="38" spans="2:14" x14ac:dyDescent="0.25">
      <c r="B38" s="3" t="s">
        <v>53</v>
      </c>
      <c r="C38" s="50"/>
      <c r="D38" s="51"/>
      <c r="E38" s="50"/>
      <c r="J38" s="54" t="str">
        <f t="shared" si="0"/>
        <v/>
      </c>
      <c r="K38" s="29" t="str">
        <f t="shared" si="1"/>
        <v/>
      </c>
      <c r="L38" s="29" t="str">
        <f t="shared" si="2"/>
        <v/>
      </c>
      <c r="M38" s="55" t="str">
        <f t="shared" si="3"/>
        <v/>
      </c>
    </row>
    <row r="39" spans="2:14" x14ac:dyDescent="0.25">
      <c r="B39" s="3" t="s">
        <v>99</v>
      </c>
      <c r="C39" s="50"/>
      <c r="D39" s="51"/>
      <c r="E39" s="50"/>
      <c r="J39" s="54" t="str">
        <f t="shared" si="0"/>
        <v/>
      </c>
      <c r="K39" s="29" t="str">
        <f t="shared" si="1"/>
        <v/>
      </c>
      <c r="L39" s="29" t="str">
        <f t="shared" si="2"/>
        <v/>
      </c>
      <c r="M39" s="55" t="str">
        <f t="shared" si="3"/>
        <v/>
      </c>
    </row>
    <row r="40" spans="2:14" ht="15.75" thickBot="1" x14ac:dyDescent="0.3">
      <c r="B40" s="4" t="s">
        <v>100</v>
      </c>
      <c r="C40" s="52"/>
      <c r="D40" s="53"/>
      <c r="E40" s="52"/>
      <c r="J40" s="45" t="str">
        <f t="shared" si="0"/>
        <v/>
      </c>
      <c r="K40" s="46" t="str">
        <f t="shared" si="1"/>
        <v/>
      </c>
      <c r="L40" s="46" t="str">
        <f t="shared" si="2"/>
        <v/>
      </c>
      <c r="M40" s="47" t="str">
        <f t="shared" si="3"/>
        <v/>
      </c>
    </row>
    <row r="41" spans="2:14" x14ac:dyDescent="0.25">
      <c r="L41" t="str">
        <f t="shared" ref="L41" si="4">IF(D41=$J$5,5,"")</f>
        <v/>
      </c>
    </row>
  </sheetData>
  <mergeCells count="5">
    <mergeCell ref="G5:G12"/>
    <mergeCell ref="B1:E1"/>
    <mergeCell ref="A5:B5"/>
    <mergeCell ref="A4:B4"/>
    <mergeCell ref="A3:C3"/>
  </mergeCells>
  <dataValidations count="1">
    <dataValidation type="list" allowBlank="1" showInputMessage="1" showErrorMessage="1" sqref="D31:D40 D20:D29 D9:D18">
      <formula1>$J$1:$J$6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N41"/>
  <sheetViews>
    <sheetView zoomScaleNormal="100" workbookViewId="0">
      <selection activeCell="C4" sqref="C4"/>
    </sheetView>
  </sheetViews>
  <sheetFormatPr baseColWidth="10" defaultRowHeight="15" x14ac:dyDescent="0.25"/>
  <cols>
    <col min="1" max="1" width="5" customWidth="1"/>
    <col min="2" max="2" width="5.7109375" bestFit="1" customWidth="1"/>
    <col min="3" max="3" width="53.42578125" customWidth="1"/>
    <col min="4" max="4" width="10.28515625" bestFit="1" customWidth="1"/>
    <col min="5" max="5" width="31.5703125" customWidth="1"/>
    <col min="7" max="7" width="61.5703125" customWidth="1"/>
    <col min="8" max="8" width="11.42578125" customWidth="1"/>
    <col min="10" max="13" width="11.42578125" hidden="1" customWidth="1"/>
    <col min="14" max="14" width="18" hidden="1" customWidth="1"/>
  </cols>
  <sheetData>
    <row r="1" spans="1:14" ht="21.75" thickBot="1" x14ac:dyDescent="0.4">
      <c r="B1" s="120" t="s">
        <v>101</v>
      </c>
      <c r="C1" s="121"/>
      <c r="D1" s="121"/>
      <c r="E1" s="122"/>
    </row>
    <row r="3" spans="1:14" ht="15.75" thickBot="1" x14ac:dyDescent="0.3">
      <c r="A3" s="127" t="s">
        <v>163</v>
      </c>
      <c r="B3" s="127"/>
      <c r="C3" s="127"/>
      <c r="D3" t="s">
        <v>143</v>
      </c>
      <c r="J3" t="s">
        <v>102</v>
      </c>
    </row>
    <row r="4" spans="1:14" ht="15.75" thickBot="1" x14ac:dyDescent="0.3">
      <c r="A4" s="128" t="s">
        <v>56</v>
      </c>
      <c r="B4" s="128"/>
      <c r="C4" s="41"/>
      <c r="D4" s="29"/>
      <c r="G4" s="177" t="s">
        <v>132</v>
      </c>
      <c r="J4" t="s">
        <v>103</v>
      </c>
    </row>
    <row r="5" spans="1:14" ht="15" customHeight="1" thickBot="1" x14ac:dyDescent="0.3">
      <c r="A5" s="128" t="s">
        <v>93</v>
      </c>
      <c r="B5" s="128"/>
      <c r="C5" s="41"/>
      <c r="D5" s="29"/>
      <c r="J5" t="s">
        <v>104</v>
      </c>
    </row>
    <row r="6" spans="1:14" ht="15.75" customHeight="1" thickBot="1" x14ac:dyDescent="0.3">
      <c r="G6" s="181" t="s">
        <v>175</v>
      </c>
      <c r="J6" t="s">
        <v>105</v>
      </c>
    </row>
    <row r="7" spans="1:14" ht="15.75" thickBot="1" x14ac:dyDescent="0.3">
      <c r="B7" s="9" t="s">
        <v>0</v>
      </c>
      <c r="C7" s="9" t="s">
        <v>78</v>
      </c>
      <c r="D7" s="9" t="s">
        <v>111</v>
      </c>
      <c r="E7" s="10" t="s">
        <v>69</v>
      </c>
      <c r="G7" s="182"/>
    </row>
    <row r="8" spans="1:14" ht="15.75" thickBot="1" x14ac:dyDescent="0.3">
      <c r="B8" s="35">
        <v>1</v>
      </c>
      <c r="C8" s="36" t="s">
        <v>74</v>
      </c>
      <c r="D8" s="36"/>
      <c r="E8" s="37"/>
      <c r="G8" s="182"/>
      <c r="J8" s="58" t="s">
        <v>102</v>
      </c>
      <c r="K8" s="59" t="s">
        <v>103</v>
      </c>
      <c r="L8" s="59" t="s">
        <v>104</v>
      </c>
      <c r="M8" s="60" t="s">
        <v>105</v>
      </c>
      <c r="N8" s="30" t="s">
        <v>113</v>
      </c>
    </row>
    <row r="9" spans="1:14" ht="30.75" thickBot="1" x14ac:dyDescent="0.3">
      <c r="B9" s="34" t="s">
        <v>1</v>
      </c>
      <c r="C9" s="69" t="s">
        <v>112</v>
      </c>
      <c r="D9" s="34"/>
      <c r="E9" s="69"/>
      <c r="G9" s="182"/>
      <c r="J9" s="42" t="str">
        <f>IF(D9=$J$3,100,"")</f>
        <v/>
      </c>
      <c r="K9" s="43" t="str">
        <f>IF(D9=$J$4,75,"")</f>
        <v/>
      </c>
      <c r="L9" s="43" t="str">
        <f>IF(D9=$J$5,25,"")</f>
        <v/>
      </c>
      <c r="M9" s="44" t="str">
        <f>IF(D9=$J$6,0,"")</f>
        <v/>
      </c>
      <c r="N9">
        <f>SUM(J9:M18)</f>
        <v>0</v>
      </c>
    </row>
    <row r="10" spans="1:14" ht="15.75" customHeight="1" thickBot="1" x14ac:dyDescent="0.3">
      <c r="B10" s="3" t="s">
        <v>3</v>
      </c>
      <c r="C10" s="56" t="s">
        <v>110</v>
      </c>
      <c r="D10" s="3"/>
      <c r="E10" s="5"/>
      <c r="G10" s="182"/>
      <c r="J10" s="54" t="str">
        <f t="shared" ref="J10:J40" si="0">IF(D10=$J$3,100,"")</f>
        <v/>
      </c>
      <c r="K10" s="29" t="str">
        <f t="shared" ref="K10:K40" si="1">IF(D10=$J$4,75,"")</f>
        <v/>
      </c>
      <c r="L10" s="29" t="str">
        <f t="shared" ref="L10:L40" si="2">IF(D10=$J$5,25,"")</f>
        <v/>
      </c>
      <c r="M10" s="55" t="str">
        <f t="shared" ref="M10:M40" si="3">IF(D10=$J$6,0,"")</f>
        <v/>
      </c>
      <c r="N10" s="13" t="s">
        <v>114</v>
      </c>
    </row>
    <row r="11" spans="1:14" ht="15.75" thickBot="1" x14ac:dyDescent="0.3">
      <c r="B11" s="3" t="s">
        <v>4</v>
      </c>
      <c r="C11" s="5" t="s">
        <v>106</v>
      </c>
      <c r="D11" s="3"/>
      <c r="E11" s="5"/>
      <c r="G11" s="182"/>
      <c r="J11" s="54" t="str">
        <f t="shared" si="0"/>
        <v/>
      </c>
      <c r="K11" s="29" t="str">
        <f t="shared" si="1"/>
        <v/>
      </c>
      <c r="L11" s="29" t="str">
        <f t="shared" si="2"/>
        <v/>
      </c>
      <c r="M11" s="55" t="str">
        <f t="shared" si="3"/>
        <v/>
      </c>
      <c r="N11">
        <f>COUNT(J9:M18)</f>
        <v>0</v>
      </c>
    </row>
    <row r="12" spans="1:14" ht="30.75" thickBot="1" x14ac:dyDescent="0.3">
      <c r="B12" s="3" t="s">
        <v>5</v>
      </c>
      <c r="C12" s="5" t="s">
        <v>161</v>
      </c>
      <c r="D12" s="3"/>
      <c r="E12" s="5"/>
      <c r="G12" s="182"/>
      <c r="J12" s="54" t="str">
        <f t="shared" si="0"/>
        <v/>
      </c>
      <c r="K12" s="29" t="str">
        <f t="shared" si="1"/>
        <v/>
      </c>
      <c r="L12" s="29" t="str">
        <f t="shared" si="2"/>
        <v/>
      </c>
      <c r="M12" s="55" t="str">
        <f t="shared" si="3"/>
        <v/>
      </c>
      <c r="N12" s="13" t="s">
        <v>85</v>
      </c>
    </row>
    <row r="13" spans="1:14" x14ac:dyDescent="0.25">
      <c r="B13" s="3" t="s">
        <v>6</v>
      </c>
      <c r="C13" s="5" t="s">
        <v>107</v>
      </c>
      <c r="D13" s="3"/>
      <c r="E13" s="5"/>
      <c r="G13" s="182"/>
      <c r="H13" s="29"/>
      <c r="J13" s="54" t="str">
        <f t="shared" si="0"/>
        <v/>
      </c>
      <c r="K13" s="29" t="str">
        <f t="shared" si="1"/>
        <v/>
      </c>
      <c r="L13" s="29" t="str">
        <f t="shared" si="2"/>
        <v/>
      </c>
      <c r="M13" s="55" t="str">
        <f t="shared" si="3"/>
        <v/>
      </c>
      <c r="N13" t="e">
        <f>N9/N11</f>
        <v>#DIV/0!</v>
      </c>
    </row>
    <row r="14" spans="1:14" x14ac:dyDescent="0.25">
      <c r="B14" s="3" t="s">
        <v>94</v>
      </c>
      <c r="C14" s="50" t="str">
        <f>IF('EvaluationPerformance-1'!C14&lt;&gt;0,'EvaluationPerformance-1'!C14,"")</f>
        <v/>
      </c>
      <c r="D14" s="51"/>
      <c r="E14" s="50"/>
      <c r="J14" s="54" t="str">
        <f t="shared" si="0"/>
        <v/>
      </c>
      <c r="K14" s="29" t="str">
        <f t="shared" si="1"/>
        <v/>
      </c>
      <c r="L14" s="29" t="str">
        <f t="shared" si="2"/>
        <v/>
      </c>
      <c r="M14" s="55" t="str">
        <f t="shared" si="3"/>
        <v/>
      </c>
    </row>
    <row r="15" spans="1:14" x14ac:dyDescent="0.25">
      <c r="B15" s="3" t="s">
        <v>95</v>
      </c>
      <c r="C15" s="50" t="str">
        <f>IF('EvaluationPerformance-1'!C15&lt;&gt;0,'EvaluationPerformance-1'!C15,"")</f>
        <v/>
      </c>
      <c r="D15" s="51"/>
      <c r="E15" s="50"/>
      <c r="J15" s="54" t="str">
        <f t="shared" si="0"/>
        <v/>
      </c>
      <c r="K15" s="29" t="str">
        <f t="shared" si="1"/>
        <v/>
      </c>
      <c r="L15" s="29" t="str">
        <f t="shared" si="2"/>
        <v/>
      </c>
      <c r="M15" s="55" t="str">
        <f t="shared" si="3"/>
        <v/>
      </c>
    </row>
    <row r="16" spans="1:14" x14ac:dyDescent="0.25">
      <c r="B16" s="3" t="s">
        <v>96</v>
      </c>
      <c r="C16" s="50" t="str">
        <f>IF('EvaluationPerformance-1'!C16&lt;&gt;0,'EvaluationPerformance-1'!C16,"")</f>
        <v/>
      </c>
      <c r="D16" s="51"/>
      <c r="E16" s="50"/>
      <c r="H16" s="29"/>
      <c r="J16" s="54" t="str">
        <f t="shared" si="0"/>
        <v/>
      </c>
      <c r="K16" s="29" t="str">
        <f t="shared" si="1"/>
        <v/>
      </c>
      <c r="L16" s="29" t="str">
        <f t="shared" si="2"/>
        <v/>
      </c>
      <c r="M16" s="55" t="str">
        <f t="shared" si="3"/>
        <v/>
      </c>
    </row>
    <row r="17" spans="2:14" x14ac:dyDescent="0.25">
      <c r="B17" s="3" t="s">
        <v>97</v>
      </c>
      <c r="C17" s="50" t="str">
        <f>IF('EvaluationPerformance-1'!C17&lt;&gt;0,'EvaluationPerformance-1'!C17,"")</f>
        <v/>
      </c>
      <c r="D17" s="51"/>
      <c r="E17" s="50"/>
      <c r="J17" s="54" t="str">
        <f t="shared" si="0"/>
        <v/>
      </c>
      <c r="K17" s="29" t="str">
        <f t="shared" si="1"/>
        <v/>
      </c>
      <c r="L17" s="29" t="str">
        <f t="shared" si="2"/>
        <v/>
      </c>
      <c r="M17" s="55" t="str">
        <f t="shared" si="3"/>
        <v/>
      </c>
    </row>
    <row r="18" spans="2:14" ht="15.75" thickBot="1" x14ac:dyDescent="0.3">
      <c r="B18" s="4" t="s">
        <v>98</v>
      </c>
      <c r="C18" s="52" t="str">
        <f>IF('EvaluationPerformance-1'!C18&lt;&gt;0,'EvaluationPerformance-1'!C18,"")</f>
        <v/>
      </c>
      <c r="D18" s="53"/>
      <c r="E18" s="52"/>
      <c r="J18" s="45" t="str">
        <f t="shared" si="0"/>
        <v/>
      </c>
      <c r="K18" s="46" t="str">
        <f t="shared" si="1"/>
        <v/>
      </c>
      <c r="L18" s="46" t="str">
        <f t="shared" si="2"/>
        <v/>
      </c>
      <c r="M18" s="47" t="str">
        <f t="shared" si="3"/>
        <v/>
      </c>
    </row>
    <row r="19" spans="2:14" ht="15.75" thickBot="1" x14ac:dyDescent="0.3">
      <c r="B19" s="38">
        <v>2</v>
      </c>
      <c r="C19" s="39" t="s">
        <v>75</v>
      </c>
      <c r="D19" s="39"/>
      <c r="E19" s="70"/>
      <c r="J19" s="61" t="str">
        <f t="shared" si="0"/>
        <v/>
      </c>
      <c r="K19" s="29" t="str">
        <f t="shared" si="1"/>
        <v/>
      </c>
      <c r="L19" s="29" t="str">
        <f t="shared" si="2"/>
        <v/>
      </c>
      <c r="M19" t="str">
        <f t="shared" si="3"/>
        <v/>
      </c>
      <c r="N19" s="30" t="s">
        <v>113</v>
      </c>
    </row>
    <row r="20" spans="2:14" ht="30.75" thickBot="1" x14ac:dyDescent="0.3">
      <c r="B20" s="34" t="s">
        <v>12</v>
      </c>
      <c r="C20" s="69" t="s">
        <v>112</v>
      </c>
      <c r="D20" s="34"/>
      <c r="E20" s="69"/>
      <c r="J20" s="42" t="str">
        <f t="shared" si="0"/>
        <v/>
      </c>
      <c r="K20" s="43" t="str">
        <f t="shared" si="1"/>
        <v/>
      </c>
      <c r="L20" s="43" t="str">
        <f t="shared" si="2"/>
        <v/>
      </c>
      <c r="M20" s="44" t="str">
        <f t="shared" si="3"/>
        <v/>
      </c>
      <c r="N20">
        <f>SUM(J20:M29)</f>
        <v>0</v>
      </c>
    </row>
    <row r="21" spans="2:14" ht="30.75" thickBot="1" x14ac:dyDescent="0.3">
      <c r="B21" s="3" t="s">
        <v>13</v>
      </c>
      <c r="C21" s="5" t="s">
        <v>108</v>
      </c>
      <c r="D21" s="3"/>
      <c r="E21" s="5"/>
      <c r="J21" s="54" t="str">
        <f t="shared" si="0"/>
        <v/>
      </c>
      <c r="K21" s="29" t="str">
        <f t="shared" si="1"/>
        <v/>
      </c>
      <c r="L21" s="29" t="str">
        <f t="shared" si="2"/>
        <v/>
      </c>
      <c r="M21" s="55" t="str">
        <f t="shared" si="3"/>
        <v/>
      </c>
      <c r="N21" s="13" t="s">
        <v>114</v>
      </c>
    </row>
    <row r="22" spans="2:14" ht="30.75" thickBot="1" x14ac:dyDescent="0.3">
      <c r="B22" s="3" t="s">
        <v>21</v>
      </c>
      <c r="C22" s="5" t="s">
        <v>162</v>
      </c>
      <c r="D22" s="3"/>
      <c r="E22" s="5"/>
      <c r="J22" s="54" t="str">
        <f t="shared" si="0"/>
        <v/>
      </c>
      <c r="K22" s="29" t="str">
        <f t="shared" si="1"/>
        <v/>
      </c>
      <c r="L22" s="29" t="str">
        <f t="shared" si="2"/>
        <v/>
      </c>
      <c r="M22" s="55" t="str">
        <f t="shared" si="3"/>
        <v/>
      </c>
      <c r="N22">
        <f>COUNT(J20:M29)</f>
        <v>0</v>
      </c>
    </row>
    <row r="23" spans="2:14" ht="15.75" thickBot="1" x14ac:dyDescent="0.3">
      <c r="B23" s="3" t="s">
        <v>22</v>
      </c>
      <c r="C23" s="5" t="s">
        <v>109</v>
      </c>
      <c r="D23" s="3"/>
      <c r="E23" s="5"/>
      <c r="J23" s="54" t="str">
        <f t="shared" si="0"/>
        <v/>
      </c>
      <c r="K23" s="29" t="str">
        <f t="shared" si="1"/>
        <v/>
      </c>
      <c r="L23" s="29" t="str">
        <f t="shared" si="2"/>
        <v/>
      </c>
      <c r="M23" s="55" t="str">
        <f t="shared" si="3"/>
        <v/>
      </c>
      <c r="N23" s="13" t="s">
        <v>85</v>
      </c>
    </row>
    <row r="24" spans="2:14" ht="30" x14ac:dyDescent="0.25">
      <c r="B24" s="3" t="s">
        <v>23</v>
      </c>
      <c r="C24" s="5" t="s">
        <v>115</v>
      </c>
      <c r="D24" s="3"/>
      <c r="E24" s="5"/>
      <c r="J24" s="54" t="str">
        <f t="shared" si="0"/>
        <v/>
      </c>
      <c r="K24" s="29" t="str">
        <f t="shared" si="1"/>
        <v/>
      </c>
      <c r="L24" s="29" t="str">
        <f t="shared" si="2"/>
        <v/>
      </c>
      <c r="M24" s="55" t="str">
        <f t="shared" si="3"/>
        <v/>
      </c>
      <c r="N24" t="e">
        <f>N20/N22</f>
        <v>#DIV/0!</v>
      </c>
    </row>
    <row r="25" spans="2:14" x14ac:dyDescent="0.25">
      <c r="B25" s="3" t="s">
        <v>24</v>
      </c>
      <c r="C25" s="50" t="str">
        <f>IF('EvaluationPerformance-1'!C25&lt;&gt;0,'EvaluationPerformance-1'!C25,"")</f>
        <v/>
      </c>
      <c r="D25" s="51"/>
      <c r="E25" s="50"/>
      <c r="J25" s="54" t="str">
        <f t="shared" si="0"/>
        <v/>
      </c>
      <c r="K25" s="29" t="str">
        <f t="shared" si="1"/>
        <v/>
      </c>
      <c r="L25" s="29" t="str">
        <f t="shared" si="2"/>
        <v/>
      </c>
      <c r="M25" s="55" t="str">
        <f t="shared" si="3"/>
        <v/>
      </c>
    </row>
    <row r="26" spans="2:14" x14ac:dyDescent="0.25">
      <c r="B26" s="3" t="s">
        <v>25</v>
      </c>
      <c r="C26" s="50" t="str">
        <f>IF('EvaluationPerformance-1'!C26&lt;&gt;0,'EvaluationPerformance-1'!C26,"")</f>
        <v/>
      </c>
      <c r="D26" s="51"/>
      <c r="E26" s="50"/>
      <c r="J26" s="54" t="str">
        <f t="shared" si="0"/>
        <v/>
      </c>
      <c r="K26" s="29" t="str">
        <f t="shared" si="1"/>
        <v/>
      </c>
      <c r="L26" s="29" t="str">
        <f t="shared" si="2"/>
        <v/>
      </c>
      <c r="M26" s="55" t="str">
        <f t="shared" si="3"/>
        <v/>
      </c>
    </row>
    <row r="27" spans="2:14" x14ac:dyDescent="0.25">
      <c r="B27" s="3" t="s">
        <v>26</v>
      </c>
      <c r="C27" s="50" t="str">
        <f>IF('EvaluationPerformance-1'!C27&lt;&gt;0,'EvaluationPerformance-1'!C27,"")</f>
        <v/>
      </c>
      <c r="D27" s="51"/>
      <c r="E27" s="50"/>
      <c r="J27" s="54" t="str">
        <f t="shared" si="0"/>
        <v/>
      </c>
      <c r="K27" s="29" t="str">
        <f t="shared" si="1"/>
        <v/>
      </c>
      <c r="L27" s="29" t="str">
        <f t="shared" si="2"/>
        <v/>
      </c>
      <c r="M27" s="55" t="str">
        <f t="shared" si="3"/>
        <v/>
      </c>
    </row>
    <row r="28" spans="2:14" x14ac:dyDescent="0.25">
      <c r="B28" s="3" t="s">
        <v>27</v>
      </c>
      <c r="C28" s="50" t="str">
        <f>IF('EvaluationPerformance-1'!C28&lt;&gt;0,'EvaluationPerformance-1'!C28,"")</f>
        <v/>
      </c>
      <c r="D28" s="51"/>
      <c r="E28" s="50"/>
      <c r="J28" s="54" t="str">
        <f t="shared" si="0"/>
        <v/>
      </c>
      <c r="K28" s="29" t="str">
        <f t="shared" si="1"/>
        <v/>
      </c>
      <c r="L28" s="29" t="str">
        <f t="shared" si="2"/>
        <v/>
      </c>
      <c r="M28" s="55" t="str">
        <f t="shared" si="3"/>
        <v/>
      </c>
    </row>
    <row r="29" spans="2:14" ht="15.75" thickBot="1" x14ac:dyDescent="0.3">
      <c r="B29" s="4" t="s">
        <v>28</v>
      </c>
      <c r="C29" s="52" t="str">
        <f>IF('EvaluationPerformance-1'!C29&lt;&gt;0,'EvaluationPerformance-1'!C29,"")</f>
        <v/>
      </c>
      <c r="D29" s="53"/>
      <c r="E29" s="52"/>
      <c r="J29" s="45" t="str">
        <f t="shared" si="0"/>
        <v/>
      </c>
      <c r="K29" s="46" t="str">
        <f t="shared" si="1"/>
        <v/>
      </c>
      <c r="L29" s="46" t="str">
        <f t="shared" si="2"/>
        <v/>
      </c>
      <c r="M29" s="47" t="str">
        <f t="shared" si="3"/>
        <v/>
      </c>
    </row>
    <row r="30" spans="2:14" ht="15.75" thickBot="1" x14ac:dyDescent="0.3">
      <c r="B30" s="38">
        <v>3</v>
      </c>
      <c r="C30" s="39" t="s">
        <v>79</v>
      </c>
      <c r="D30" s="39"/>
      <c r="E30" s="70"/>
      <c r="J30" s="61" t="str">
        <f t="shared" si="0"/>
        <v/>
      </c>
      <c r="K30" s="29" t="str">
        <f t="shared" si="1"/>
        <v/>
      </c>
      <c r="L30" s="29" t="str">
        <f t="shared" si="2"/>
        <v/>
      </c>
      <c r="M30" t="str">
        <f t="shared" si="3"/>
        <v/>
      </c>
      <c r="N30" s="30" t="s">
        <v>113</v>
      </c>
    </row>
    <row r="31" spans="2:14" ht="19.5" customHeight="1" thickBot="1" x14ac:dyDescent="0.3">
      <c r="B31" s="34" t="s">
        <v>35</v>
      </c>
      <c r="C31" s="69" t="s">
        <v>120</v>
      </c>
      <c r="D31" s="34"/>
      <c r="E31" s="69"/>
      <c r="J31" s="42" t="str">
        <f t="shared" si="0"/>
        <v/>
      </c>
      <c r="K31" s="43" t="str">
        <f t="shared" si="1"/>
        <v/>
      </c>
      <c r="L31" s="43" t="str">
        <f t="shared" si="2"/>
        <v/>
      </c>
      <c r="M31" s="44" t="str">
        <f t="shared" si="3"/>
        <v/>
      </c>
      <c r="N31">
        <f>SUM(J31:M40)</f>
        <v>0</v>
      </c>
    </row>
    <row r="32" spans="2:14" ht="30.75" thickBot="1" x14ac:dyDescent="0.3">
      <c r="B32" s="3" t="s">
        <v>36</v>
      </c>
      <c r="C32" s="5" t="s">
        <v>122</v>
      </c>
      <c r="D32" s="3"/>
      <c r="E32" s="5"/>
      <c r="J32" s="54" t="str">
        <f t="shared" si="0"/>
        <v/>
      </c>
      <c r="K32" s="29" t="str">
        <f t="shared" si="1"/>
        <v/>
      </c>
      <c r="L32" s="29" t="str">
        <f t="shared" si="2"/>
        <v/>
      </c>
      <c r="M32" s="55" t="str">
        <f t="shared" si="3"/>
        <v/>
      </c>
      <c r="N32" s="13" t="s">
        <v>114</v>
      </c>
    </row>
    <row r="33" spans="2:14" ht="16.5" customHeight="1" thickBot="1" x14ac:dyDescent="0.3">
      <c r="B33" s="3" t="s">
        <v>37</v>
      </c>
      <c r="C33" s="5" t="s">
        <v>121</v>
      </c>
      <c r="D33" s="3"/>
      <c r="E33" s="5"/>
      <c r="J33" s="54" t="str">
        <f t="shared" si="0"/>
        <v/>
      </c>
      <c r="K33" s="29" t="str">
        <f t="shared" si="1"/>
        <v/>
      </c>
      <c r="L33" s="29" t="str">
        <f t="shared" si="2"/>
        <v/>
      </c>
      <c r="M33" s="55" t="str">
        <f t="shared" si="3"/>
        <v/>
      </c>
      <c r="N33">
        <f>COUNT(J31:M40)</f>
        <v>0</v>
      </c>
    </row>
    <row r="34" spans="2:14" ht="30.75" thickBot="1" x14ac:dyDescent="0.3">
      <c r="B34" s="3" t="s">
        <v>49</v>
      </c>
      <c r="C34" s="5" t="s">
        <v>123</v>
      </c>
      <c r="D34" s="3"/>
      <c r="E34" s="5"/>
      <c r="J34" s="54" t="str">
        <f t="shared" si="0"/>
        <v/>
      </c>
      <c r="K34" s="29" t="str">
        <f t="shared" si="1"/>
        <v/>
      </c>
      <c r="L34" s="29" t="str">
        <f t="shared" si="2"/>
        <v/>
      </c>
      <c r="M34" s="55" t="str">
        <f t="shared" si="3"/>
        <v/>
      </c>
      <c r="N34" s="13" t="s">
        <v>85</v>
      </c>
    </row>
    <row r="35" spans="2:14" ht="30" x14ac:dyDescent="0.25">
      <c r="B35" s="3" t="s">
        <v>50</v>
      </c>
      <c r="C35" s="56" t="s">
        <v>124</v>
      </c>
      <c r="D35" s="3"/>
      <c r="E35" s="5"/>
      <c r="J35" s="54" t="str">
        <f t="shared" si="0"/>
        <v/>
      </c>
      <c r="K35" s="29" t="str">
        <f t="shared" si="1"/>
        <v/>
      </c>
      <c r="L35" s="29" t="str">
        <f t="shared" si="2"/>
        <v/>
      </c>
      <c r="M35" s="55" t="str">
        <f t="shared" si="3"/>
        <v/>
      </c>
      <c r="N35" t="e">
        <f>N31/N33</f>
        <v>#DIV/0!</v>
      </c>
    </row>
    <row r="36" spans="2:14" x14ac:dyDescent="0.25">
      <c r="B36" s="3" t="s">
        <v>51</v>
      </c>
      <c r="C36" s="51" t="str">
        <f>IF('EvaluationPerformance-1'!C36&lt;&gt;0,'EvaluationPerformance-1'!C36,"")</f>
        <v/>
      </c>
      <c r="D36" s="51"/>
      <c r="E36" s="50"/>
      <c r="J36" s="54" t="str">
        <f t="shared" si="0"/>
        <v/>
      </c>
      <c r="K36" s="29" t="str">
        <f t="shared" si="1"/>
        <v/>
      </c>
      <c r="L36" s="29" t="str">
        <f t="shared" si="2"/>
        <v/>
      </c>
      <c r="M36" s="55" t="str">
        <f t="shared" si="3"/>
        <v/>
      </c>
    </row>
    <row r="37" spans="2:14" x14ac:dyDescent="0.25">
      <c r="B37" s="3" t="s">
        <v>52</v>
      </c>
      <c r="C37" s="51" t="str">
        <f>IF('EvaluationPerformance-1'!C37&lt;&gt;0,'EvaluationPerformance-1'!C37,"")</f>
        <v/>
      </c>
      <c r="D37" s="51"/>
      <c r="E37" s="50"/>
      <c r="J37" s="54" t="str">
        <f t="shared" si="0"/>
        <v/>
      </c>
      <c r="K37" s="29" t="str">
        <f t="shared" si="1"/>
        <v/>
      </c>
      <c r="L37" s="29" t="str">
        <f t="shared" si="2"/>
        <v/>
      </c>
      <c r="M37" s="55" t="str">
        <f t="shared" si="3"/>
        <v/>
      </c>
    </row>
    <row r="38" spans="2:14" x14ac:dyDescent="0.25">
      <c r="B38" s="3" t="s">
        <v>53</v>
      </c>
      <c r="C38" s="51" t="str">
        <f>IF('EvaluationPerformance-1'!C38&lt;&gt;0,'EvaluationPerformance-1'!C38,"")</f>
        <v/>
      </c>
      <c r="D38" s="51"/>
      <c r="E38" s="50"/>
      <c r="J38" s="54" t="str">
        <f t="shared" si="0"/>
        <v/>
      </c>
      <c r="K38" s="29" t="str">
        <f t="shared" si="1"/>
        <v/>
      </c>
      <c r="L38" s="29" t="str">
        <f t="shared" si="2"/>
        <v/>
      </c>
      <c r="M38" s="55" t="str">
        <f t="shared" si="3"/>
        <v/>
      </c>
    </row>
    <row r="39" spans="2:14" x14ac:dyDescent="0.25">
      <c r="B39" s="3" t="s">
        <v>99</v>
      </c>
      <c r="C39" s="51" t="str">
        <f>IF('EvaluationPerformance-1'!C39&lt;&gt;0,'EvaluationPerformance-1'!C39,"")</f>
        <v/>
      </c>
      <c r="D39" s="51"/>
      <c r="E39" s="50"/>
      <c r="J39" s="54" t="str">
        <f t="shared" si="0"/>
        <v/>
      </c>
      <c r="K39" s="29" t="str">
        <f t="shared" si="1"/>
        <v/>
      </c>
      <c r="L39" s="29" t="str">
        <f t="shared" si="2"/>
        <v/>
      </c>
      <c r="M39" s="55" t="str">
        <f t="shared" si="3"/>
        <v/>
      </c>
    </row>
    <row r="40" spans="2:14" ht="15.75" thickBot="1" x14ac:dyDescent="0.3">
      <c r="B40" s="4" t="s">
        <v>100</v>
      </c>
      <c r="C40" s="53" t="str">
        <f>IF('EvaluationPerformance-1'!C40&lt;&gt;0,'EvaluationPerformance-1'!C40,"")</f>
        <v/>
      </c>
      <c r="D40" s="53"/>
      <c r="E40" s="52"/>
      <c r="J40" s="45" t="str">
        <f t="shared" si="0"/>
        <v/>
      </c>
      <c r="K40" s="46" t="str">
        <f t="shared" si="1"/>
        <v/>
      </c>
      <c r="L40" s="46" t="str">
        <f t="shared" si="2"/>
        <v/>
      </c>
      <c r="M40" s="47" t="str">
        <f t="shared" si="3"/>
        <v/>
      </c>
    </row>
    <row r="41" spans="2:14" x14ac:dyDescent="0.25">
      <c r="L41" t="str">
        <f t="shared" ref="L41" si="4">IF(D41=$J$5,5,"")</f>
        <v/>
      </c>
    </row>
  </sheetData>
  <mergeCells count="5">
    <mergeCell ref="G6:G13"/>
    <mergeCell ref="B1:E1"/>
    <mergeCell ref="A3:C3"/>
    <mergeCell ref="A4:B4"/>
    <mergeCell ref="A5:B5"/>
  </mergeCells>
  <dataValidations count="1">
    <dataValidation type="list" allowBlank="1" showInputMessage="1" showErrorMessage="1" sqref="D31:D40 D20:D29 D9:D18">
      <formula1>$J$1:$J$6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N41"/>
  <sheetViews>
    <sheetView zoomScaleNormal="100" workbookViewId="0">
      <selection activeCell="C4" sqref="C4"/>
    </sheetView>
  </sheetViews>
  <sheetFormatPr baseColWidth="10" defaultRowHeight="15" x14ac:dyDescent="0.25"/>
  <cols>
    <col min="1" max="1" width="5" customWidth="1"/>
    <col min="2" max="2" width="5.7109375" bestFit="1" customWidth="1"/>
    <col min="3" max="3" width="53.42578125" customWidth="1"/>
    <col min="4" max="4" width="10.28515625" bestFit="1" customWidth="1"/>
    <col min="5" max="5" width="31.5703125" customWidth="1"/>
    <col min="7" max="7" width="63.42578125" customWidth="1"/>
    <col min="8" max="9" width="11.42578125" customWidth="1"/>
    <col min="10" max="13" width="11.42578125" hidden="1" customWidth="1"/>
    <col min="14" max="14" width="18" hidden="1" customWidth="1"/>
    <col min="15" max="15" width="11.42578125" customWidth="1"/>
  </cols>
  <sheetData>
    <row r="1" spans="1:14" ht="21.75" thickBot="1" x14ac:dyDescent="0.4">
      <c r="B1" s="120" t="s">
        <v>101</v>
      </c>
      <c r="C1" s="121"/>
      <c r="D1" s="121"/>
      <c r="E1" s="122"/>
    </row>
    <row r="2" spans="1:14" ht="15.75" thickBot="1" x14ac:dyDescent="0.3"/>
    <row r="3" spans="1:14" ht="15.75" thickBot="1" x14ac:dyDescent="0.3">
      <c r="A3" s="127" t="s">
        <v>164</v>
      </c>
      <c r="B3" s="127"/>
      <c r="C3" s="127"/>
      <c r="D3" t="s">
        <v>144</v>
      </c>
      <c r="G3" s="177" t="s">
        <v>132</v>
      </c>
      <c r="J3" t="s">
        <v>102</v>
      </c>
    </row>
    <row r="4" spans="1:14" ht="15.75" thickBot="1" x14ac:dyDescent="0.3">
      <c r="A4" s="128" t="s">
        <v>56</v>
      </c>
      <c r="B4" s="128"/>
      <c r="C4" s="71"/>
      <c r="D4" s="29"/>
      <c r="J4" t="s">
        <v>103</v>
      </c>
    </row>
    <row r="5" spans="1:14" ht="15" customHeight="1" x14ac:dyDescent="0.25">
      <c r="A5" s="128" t="s">
        <v>93</v>
      </c>
      <c r="B5" s="128"/>
      <c r="C5" s="41"/>
      <c r="D5" s="29"/>
      <c r="G5" s="181" t="s">
        <v>175</v>
      </c>
      <c r="J5" t="s">
        <v>104</v>
      </c>
    </row>
    <row r="6" spans="1:14" ht="15.75" thickBot="1" x14ac:dyDescent="0.3">
      <c r="G6" s="182"/>
      <c r="J6" t="s">
        <v>105</v>
      </c>
    </row>
    <row r="7" spans="1:14" ht="15.75" thickBot="1" x14ac:dyDescent="0.3">
      <c r="B7" s="9" t="s">
        <v>0</v>
      </c>
      <c r="C7" s="9" t="s">
        <v>78</v>
      </c>
      <c r="D7" s="9" t="s">
        <v>111</v>
      </c>
      <c r="E7" s="10" t="s">
        <v>69</v>
      </c>
      <c r="G7" s="182"/>
    </row>
    <row r="8" spans="1:14" ht="15.75" thickBot="1" x14ac:dyDescent="0.3">
      <c r="B8" s="35">
        <v>1</v>
      </c>
      <c r="C8" s="36" t="s">
        <v>74</v>
      </c>
      <c r="D8" s="36"/>
      <c r="E8" s="37"/>
      <c r="G8" s="182"/>
      <c r="J8" s="58" t="s">
        <v>102</v>
      </c>
      <c r="K8" s="59" t="s">
        <v>103</v>
      </c>
      <c r="L8" s="59" t="s">
        <v>104</v>
      </c>
      <c r="M8" s="60" t="s">
        <v>105</v>
      </c>
      <c r="N8" s="30" t="s">
        <v>113</v>
      </c>
    </row>
    <row r="9" spans="1:14" ht="30.75" thickBot="1" x14ac:dyDescent="0.3">
      <c r="B9" s="34" t="s">
        <v>1</v>
      </c>
      <c r="C9" s="69" t="s">
        <v>112</v>
      </c>
      <c r="D9" s="34"/>
      <c r="E9" s="69"/>
      <c r="G9" s="182"/>
      <c r="J9" s="42" t="str">
        <f>IF(D9=$J$3,100,"")</f>
        <v/>
      </c>
      <c r="K9" s="43" t="str">
        <f>IF(D9=$J$4,75,"")</f>
        <v/>
      </c>
      <c r="L9" s="43" t="str">
        <f>IF(D9=$J$5,25,"")</f>
        <v/>
      </c>
      <c r="M9" s="44" t="str">
        <f>IF(D9=$J$6,0,"")</f>
        <v/>
      </c>
      <c r="N9">
        <f>SUM(J9:M18)</f>
        <v>0</v>
      </c>
    </row>
    <row r="10" spans="1:14" ht="15.75" customHeight="1" thickBot="1" x14ac:dyDescent="0.3">
      <c r="B10" s="3" t="s">
        <v>3</v>
      </c>
      <c r="C10" s="56" t="s">
        <v>110</v>
      </c>
      <c r="D10" s="3"/>
      <c r="E10" s="5"/>
      <c r="G10" s="182"/>
      <c r="J10" s="54" t="str">
        <f t="shared" ref="J10:J40" si="0">IF(D10=$J$3,100,"")</f>
        <v/>
      </c>
      <c r="K10" s="29" t="str">
        <f t="shared" ref="K10:K40" si="1">IF(D10=$J$4,75,"")</f>
        <v/>
      </c>
      <c r="L10" s="29" t="str">
        <f t="shared" ref="L10:L40" si="2">IF(D10=$J$5,25,"")</f>
        <v/>
      </c>
      <c r="M10" s="55" t="str">
        <f t="shared" ref="M10:M40" si="3">IF(D10=$J$6,0,"")</f>
        <v/>
      </c>
      <c r="N10" s="13" t="s">
        <v>114</v>
      </c>
    </row>
    <row r="11" spans="1:14" ht="15.75" thickBot="1" x14ac:dyDescent="0.3">
      <c r="B11" s="3" t="s">
        <v>4</v>
      </c>
      <c r="C11" s="5" t="s">
        <v>106</v>
      </c>
      <c r="D11" s="3"/>
      <c r="E11" s="5"/>
      <c r="G11" s="182"/>
      <c r="J11" s="54" t="str">
        <f t="shared" si="0"/>
        <v/>
      </c>
      <c r="K11" s="29" t="str">
        <f t="shared" si="1"/>
        <v/>
      </c>
      <c r="L11" s="29" t="str">
        <f t="shared" si="2"/>
        <v/>
      </c>
      <c r="M11" s="55" t="str">
        <f t="shared" si="3"/>
        <v/>
      </c>
      <c r="N11">
        <f>COUNT(J9:M18)</f>
        <v>0</v>
      </c>
    </row>
    <row r="12" spans="1:14" ht="30.75" thickBot="1" x14ac:dyDescent="0.3">
      <c r="B12" s="3" t="s">
        <v>5</v>
      </c>
      <c r="C12" s="5" t="s">
        <v>161</v>
      </c>
      <c r="D12" s="3"/>
      <c r="E12" s="5"/>
      <c r="G12" s="182"/>
      <c r="J12" s="54" t="str">
        <f t="shared" si="0"/>
        <v/>
      </c>
      <c r="K12" s="29" t="str">
        <f t="shared" si="1"/>
        <v/>
      </c>
      <c r="L12" s="29" t="str">
        <f t="shared" si="2"/>
        <v/>
      </c>
      <c r="M12" s="55" t="str">
        <f t="shared" si="3"/>
        <v/>
      </c>
      <c r="N12" s="13" t="s">
        <v>85</v>
      </c>
    </row>
    <row r="13" spans="1:14" x14ac:dyDescent="0.25">
      <c r="B13" s="3" t="s">
        <v>6</v>
      </c>
      <c r="C13" s="5" t="s">
        <v>107</v>
      </c>
      <c r="D13" s="3"/>
      <c r="E13" s="5"/>
      <c r="H13" s="29"/>
      <c r="J13" s="54" t="str">
        <f t="shared" si="0"/>
        <v/>
      </c>
      <c r="K13" s="29" t="str">
        <f t="shared" si="1"/>
        <v/>
      </c>
      <c r="L13" s="29" t="str">
        <f t="shared" si="2"/>
        <v/>
      </c>
      <c r="M13" s="55" t="str">
        <f t="shared" si="3"/>
        <v/>
      </c>
      <c r="N13" t="e">
        <f>N9/N11</f>
        <v>#DIV/0!</v>
      </c>
    </row>
    <row r="14" spans="1:14" x14ac:dyDescent="0.25">
      <c r="B14" s="3" t="s">
        <v>94</v>
      </c>
      <c r="C14" s="50" t="str">
        <f>IF('EvaluationPerformance-1'!C14&lt;&gt;0,'EvaluationPerformance-1'!C14,"")</f>
        <v/>
      </c>
      <c r="D14" s="51"/>
      <c r="E14" s="50"/>
      <c r="J14" s="54" t="str">
        <f t="shared" si="0"/>
        <v/>
      </c>
      <c r="K14" s="29" t="str">
        <f t="shared" si="1"/>
        <v/>
      </c>
      <c r="L14" s="29" t="str">
        <f t="shared" si="2"/>
        <v/>
      </c>
      <c r="M14" s="55" t="str">
        <f t="shared" si="3"/>
        <v/>
      </c>
    </row>
    <row r="15" spans="1:14" x14ac:dyDescent="0.25">
      <c r="B15" s="3" t="s">
        <v>95</v>
      </c>
      <c r="C15" s="50" t="str">
        <f>IF('EvaluationPerformance-1'!C15&lt;&gt;0,'EvaluationPerformance-1'!C15,"")</f>
        <v/>
      </c>
      <c r="D15" s="51"/>
      <c r="E15" s="50"/>
      <c r="J15" s="54" t="str">
        <f t="shared" si="0"/>
        <v/>
      </c>
      <c r="K15" s="29" t="str">
        <f t="shared" si="1"/>
        <v/>
      </c>
      <c r="L15" s="29" t="str">
        <f t="shared" si="2"/>
        <v/>
      </c>
      <c r="M15" s="55" t="str">
        <f t="shared" si="3"/>
        <v/>
      </c>
    </row>
    <row r="16" spans="1:14" x14ac:dyDescent="0.25">
      <c r="B16" s="3" t="s">
        <v>96</v>
      </c>
      <c r="C16" s="50" t="str">
        <f>IF('EvaluationPerformance-1'!C16&lt;&gt;0,'EvaluationPerformance-1'!C16,"")</f>
        <v/>
      </c>
      <c r="D16" s="51"/>
      <c r="E16" s="50"/>
      <c r="H16" s="29"/>
      <c r="J16" s="54" t="str">
        <f t="shared" si="0"/>
        <v/>
      </c>
      <c r="K16" s="29" t="str">
        <f t="shared" si="1"/>
        <v/>
      </c>
      <c r="L16" s="29" t="str">
        <f t="shared" si="2"/>
        <v/>
      </c>
      <c r="M16" s="55" t="str">
        <f t="shared" si="3"/>
        <v/>
      </c>
    </row>
    <row r="17" spans="2:14" x14ac:dyDescent="0.25">
      <c r="B17" s="3" t="s">
        <v>97</v>
      </c>
      <c r="C17" s="50" t="str">
        <f>IF('EvaluationPerformance-1'!C17&lt;&gt;0,'EvaluationPerformance-1'!C17,"")</f>
        <v/>
      </c>
      <c r="D17" s="51"/>
      <c r="E17" s="50"/>
      <c r="J17" s="54" t="str">
        <f t="shared" si="0"/>
        <v/>
      </c>
      <c r="K17" s="29" t="str">
        <f t="shared" si="1"/>
        <v/>
      </c>
      <c r="L17" s="29" t="str">
        <f t="shared" si="2"/>
        <v/>
      </c>
      <c r="M17" s="55" t="str">
        <f t="shared" si="3"/>
        <v/>
      </c>
    </row>
    <row r="18" spans="2:14" ht="15.75" thickBot="1" x14ac:dyDescent="0.3">
      <c r="B18" s="4" t="s">
        <v>98</v>
      </c>
      <c r="C18" s="52" t="str">
        <f>IF('EvaluationPerformance-1'!C18&lt;&gt;0,'EvaluationPerformance-1'!C18,"")</f>
        <v/>
      </c>
      <c r="D18" s="53"/>
      <c r="E18" s="52"/>
      <c r="J18" s="45" t="str">
        <f t="shared" si="0"/>
        <v/>
      </c>
      <c r="K18" s="46" t="str">
        <f t="shared" si="1"/>
        <v/>
      </c>
      <c r="L18" s="46" t="str">
        <f t="shared" si="2"/>
        <v/>
      </c>
      <c r="M18" s="47" t="str">
        <f t="shared" si="3"/>
        <v/>
      </c>
    </row>
    <row r="19" spans="2:14" ht="15.75" thickBot="1" x14ac:dyDescent="0.3">
      <c r="B19" s="38">
        <v>2</v>
      </c>
      <c r="C19" s="39" t="s">
        <v>75</v>
      </c>
      <c r="D19" s="39"/>
      <c r="E19" s="70"/>
      <c r="J19" s="61" t="str">
        <f t="shared" si="0"/>
        <v/>
      </c>
      <c r="K19" s="29" t="str">
        <f t="shared" si="1"/>
        <v/>
      </c>
      <c r="L19" s="29" t="str">
        <f t="shared" si="2"/>
        <v/>
      </c>
      <c r="M19" t="str">
        <f t="shared" si="3"/>
        <v/>
      </c>
      <c r="N19" s="30" t="s">
        <v>113</v>
      </c>
    </row>
    <row r="20" spans="2:14" ht="30.75" thickBot="1" x14ac:dyDescent="0.3">
      <c r="B20" s="34" t="s">
        <v>12</v>
      </c>
      <c r="C20" s="69" t="s">
        <v>112</v>
      </c>
      <c r="D20" s="34"/>
      <c r="E20" s="69"/>
      <c r="J20" s="42" t="str">
        <f t="shared" si="0"/>
        <v/>
      </c>
      <c r="K20" s="43" t="str">
        <f t="shared" si="1"/>
        <v/>
      </c>
      <c r="L20" s="43" t="str">
        <f t="shared" si="2"/>
        <v/>
      </c>
      <c r="M20" s="44" t="str">
        <f t="shared" si="3"/>
        <v/>
      </c>
      <c r="N20">
        <f>SUM(J20:M29)</f>
        <v>0</v>
      </c>
    </row>
    <row r="21" spans="2:14" ht="30.75" thickBot="1" x14ac:dyDescent="0.3">
      <c r="B21" s="3" t="s">
        <v>13</v>
      </c>
      <c r="C21" s="5" t="s">
        <v>108</v>
      </c>
      <c r="D21" s="3"/>
      <c r="E21" s="5"/>
      <c r="J21" s="54" t="str">
        <f t="shared" si="0"/>
        <v/>
      </c>
      <c r="K21" s="29" t="str">
        <f t="shared" si="1"/>
        <v/>
      </c>
      <c r="L21" s="29" t="str">
        <f t="shared" si="2"/>
        <v/>
      </c>
      <c r="M21" s="55" t="str">
        <f t="shared" si="3"/>
        <v/>
      </c>
      <c r="N21" s="13" t="s">
        <v>114</v>
      </c>
    </row>
    <row r="22" spans="2:14" ht="30.75" thickBot="1" x14ac:dyDescent="0.3">
      <c r="B22" s="3" t="s">
        <v>21</v>
      </c>
      <c r="C22" s="5" t="s">
        <v>162</v>
      </c>
      <c r="D22" s="3"/>
      <c r="E22" s="5"/>
      <c r="J22" s="54" t="str">
        <f t="shared" si="0"/>
        <v/>
      </c>
      <c r="K22" s="29" t="str">
        <f t="shared" si="1"/>
        <v/>
      </c>
      <c r="L22" s="29" t="str">
        <f t="shared" si="2"/>
        <v/>
      </c>
      <c r="M22" s="55" t="str">
        <f t="shared" si="3"/>
        <v/>
      </c>
      <c r="N22">
        <f>COUNT(J20:M29)</f>
        <v>0</v>
      </c>
    </row>
    <row r="23" spans="2:14" ht="15.75" thickBot="1" x14ac:dyDescent="0.3">
      <c r="B23" s="3" t="s">
        <v>22</v>
      </c>
      <c r="C23" s="5" t="s">
        <v>109</v>
      </c>
      <c r="D23" s="3"/>
      <c r="E23" s="5"/>
      <c r="J23" s="54" t="str">
        <f t="shared" si="0"/>
        <v/>
      </c>
      <c r="K23" s="29" t="str">
        <f t="shared" si="1"/>
        <v/>
      </c>
      <c r="L23" s="29" t="str">
        <f t="shared" si="2"/>
        <v/>
      </c>
      <c r="M23" s="55" t="str">
        <f t="shared" si="3"/>
        <v/>
      </c>
      <c r="N23" s="13" t="s">
        <v>85</v>
      </c>
    </row>
    <row r="24" spans="2:14" ht="30" x14ac:dyDescent="0.25">
      <c r="B24" s="3" t="s">
        <v>23</v>
      </c>
      <c r="C24" s="5" t="s">
        <v>115</v>
      </c>
      <c r="D24" s="3"/>
      <c r="E24" s="5"/>
      <c r="J24" s="54" t="str">
        <f t="shared" si="0"/>
        <v/>
      </c>
      <c r="K24" s="29" t="str">
        <f t="shared" si="1"/>
        <v/>
      </c>
      <c r="L24" s="29" t="str">
        <f t="shared" si="2"/>
        <v/>
      </c>
      <c r="M24" s="55" t="str">
        <f t="shared" si="3"/>
        <v/>
      </c>
      <c r="N24" t="e">
        <f>N20/N22</f>
        <v>#DIV/0!</v>
      </c>
    </row>
    <row r="25" spans="2:14" x14ac:dyDescent="0.25">
      <c r="B25" s="3" t="s">
        <v>24</v>
      </c>
      <c r="C25" s="50" t="str">
        <f>IF('EvaluationPerformance-1'!C25&lt;&gt;0,'EvaluationPerformance-1'!C25,"")</f>
        <v/>
      </c>
      <c r="D25" s="51"/>
      <c r="E25" s="50"/>
      <c r="J25" s="54" t="str">
        <f t="shared" si="0"/>
        <v/>
      </c>
      <c r="K25" s="29" t="str">
        <f t="shared" si="1"/>
        <v/>
      </c>
      <c r="L25" s="29" t="str">
        <f t="shared" si="2"/>
        <v/>
      </c>
      <c r="M25" s="55" t="str">
        <f t="shared" si="3"/>
        <v/>
      </c>
    </row>
    <row r="26" spans="2:14" x14ac:dyDescent="0.25">
      <c r="B26" s="3" t="s">
        <v>25</v>
      </c>
      <c r="C26" s="50" t="str">
        <f>IF('EvaluationPerformance-1'!C26&lt;&gt;0,'EvaluationPerformance-1'!C26,"")</f>
        <v/>
      </c>
      <c r="D26" s="51"/>
      <c r="E26" s="50"/>
      <c r="J26" s="54" t="str">
        <f t="shared" si="0"/>
        <v/>
      </c>
      <c r="K26" s="29" t="str">
        <f t="shared" si="1"/>
        <v/>
      </c>
      <c r="L26" s="29" t="str">
        <f t="shared" si="2"/>
        <v/>
      </c>
      <c r="M26" s="55" t="str">
        <f t="shared" si="3"/>
        <v/>
      </c>
    </row>
    <row r="27" spans="2:14" x14ac:dyDescent="0.25">
      <c r="B27" s="3" t="s">
        <v>26</v>
      </c>
      <c r="C27" s="50" t="str">
        <f>IF('EvaluationPerformance-1'!C27&lt;&gt;0,'EvaluationPerformance-1'!C27,"")</f>
        <v/>
      </c>
      <c r="D27" s="51"/>
      <c r="E27" s="50"/>
      <c r="J27" s="54" t="str">
        <f t="shared" si="0"/>
        <v/>
      </c>
      <c r="K27" s="29" t="str">
        <f t="shared" si="1"/>
        <v/>
      </c>
      <c r="L27" s="29" t="str">
        <f t="shared" si="2"/>
        <v/>
      </c>
      <c r="M27" s="55" t="str">
        <f t="shared" si="3"/>
        <v/>
      </c>
    </row>
    <row r="28" spans="2:14" x14ac:dyDescent="0.25">
      <c r="B28" s="3" t="s">
        <v>27</v>
      </c>
      <c r="C28" s="50" t="str">
        <f>IF('EvaluationPerformance-1'!C28&lt;&gt;0,'EvaluationPerformance-1'!C28,"")</f>
        <v/>
      </c>
      <c r="D28" s="51"/>
      <c r="E28" s="50"/>
      <c r="J28" s="54" t="str">
        <f t="shared" si="0"/>
        <v/>
      </c>
      <c r="K28" s="29" t="str">
        <f t="shared" si="1"/>
        <v/>
      </c>
      <c r="L28" s="29" t="str">
        <f t="shared" si="2"/>
        <v/>
      </c>
      <c r="M28" s="55" t="str">
        <f t="shared" si="3"/>
        <v/>
      </c>
    </row>
    <row r="29" spans="2:14" ht="15.75" thickBot="1" x14ac:dyDescent="0.3">
      <c r="B29" s="4" t="s">
        <v>28</v>
      </c>
      <c r="C29" s="52" t="str">
        <f>IF('EvaluationPerformance-1'!C29&lt;&gt;0,'EvaluationPerformance-1'!C29,"")</f>
        <v/>
      </c>
      <c r="D29" s="53"/>
      <c r="E29" s="52"/>
      <c r="J29" s="45" t="str">
        <f t="shared" si="0"/>
        <v/>
      </c>
      <c r="K29" s="46" t="str">
        <f t="shared" si="1"/>
        <v/>
      </c>
      <c r="L29" s="46" t="str">
        <f t="shared" si="2"/>
        <v/>
      </c>
      <c r="M29" s="47" t="str">
        <f t="shared" si="3"/>
        <v/>
      </c>
    </row>
    <row r="30" spans="2:14" ht="15.75" thickBot="1" x14ac:dyDescent="0.3">
      <c r="B30" s="38">
        <v>3</v>
      </c>
      <c r="C30" s="39" t="s">
        <v>79</v>
      </c>
      <c r="D30" s="39"/>
      <c r="E30" s="70"/>
      <c r="J30" s="61" t="str">
        <f t="shared" si="0"/>
        <v/>
      </c>
      <c r="K30" s="29" t="str">
        <f t="shared" si="1"/>
        <v/>
      </c>
      <c r="L30" s="29" t="str">
        <f t="shared" si="2"/>
        <v/>
      </c>
      <c r="M30" t="str">
        <f t="shared" si="3"/>
        <v/>
      </c>
      <c r="N30" s="30" t="s">
        <v>113</v>
      </c>
    </row>
    <row r="31" spans="2:14" ht="19.5" customHeight="1" thickBot="1" x14ac:dyDescent="0.3">
      <c r="B31" s="34" t="s">
        <v>35</v>
      </c>
      <c r="C31" s="69" t="s">
        <v>120</v>
      </c>
      <c r="D31" s="34"/>
      <c r="E31" s="69"/>
      <c r="J31" s="42" t="str">
        <f t="shared" si="0"/>
        <v/>
      </c>
      <c r="K31" s="43" t="str">
        <f t="shared" si="1"/>
        <v/>
      </c>
      <c r="L31" s="43" t="str">
        <f t="shared" si="2"/>
        <v/>
      </c>
      <c r="M31" s="44" t="str">
        <f t="shared" si="3"/>
        <v/>
      </c>
      <c r="N31">
        <f>SUM(J31:M40)</f>
        <v>0</v>
      </c>
    </row>
    <row r="32" spans="2:14" ht="30.75" thickBot="1" x14ac:dyDescent="0.3">
      <c r="B32" s="3" t="s">
        <v>36</v>
      </c>
      <c r="C32" s="5" t="s">
        <v>122</v>
      </c>
      <c r="D32" s="3"/>
      <c r="E32" s="5"/>
      <c r="J32" s="54" t="str">
        <f t="shared" si="0"/>
        <v/>
      </c>
      <c r="K32" s="29" t="str">
        <f t="shared" si="1"/>
        <v/>
      </c>
      <c r="L32" s="29" t="str">
        <f t="shared" si="2"/>
        <v/>
      </c>
      <c r="M32" s="55" t="str">
        <f t="shared" si="3"/>
        <v/>
      </c>
      <c r="N32" s="13" t="s">
        <v>114</v>
      </c>
    </row>
    <row r="33" spans="2:14" ht="16.5" customHeight="1" thickBot="1" x14ac:dyDescent="0.3">
      <c r="B33" s="3" t="s">
        <v>37</v>
      </c>
      <c r="C33" s="5" t="s">
        <v>121</v>
      </c>
      <c r="D33" s="3"/>
      <c r="E33" s="5"/>
      <c r="J33" s="54" t="str">
        <f t="shared" si="0"/>
        <v/>
      </c>
      <c r="K33" s="29" t="str">
        <f t="shared" si="1"/>
        <v/>
      </c>
      <c r="L33" s="29" t="str">
        <f t="shared" si="2"/>
        <v/>
      </c>
      <c r="M33" s="55" t="str">
        <f t="shared" si="3"/>
        <v/>
      </c>
      <c r="N33">
        <f>COUNT(J31:M40)</f>
        <v>0</v>
      </c>
    </row>
    <row r="34" spans="2:14" ht="30.75" thickBot="1" x14ac:dyDescent="0.3">
      <c r="B34" s="3" t="s">
        <v>49</v>
      </c>
      <c r="C34" s="5" t="s">
        <v>123</v>
      </c>
      <c r="D34" s="3"/>
      <c r="E34" s="5"/>
      <c r="J34" s="54" t="str">
        <f t="shared" si="0"/>
        <v/>
      </c>
      <c r="K34" s="29" t="str">
        <f t="shared" si="1"/>
        <v/>
      </c>
      <c r="L34" s="29" t="str">
        <f t="shared" si="2"/>
        <v/>
      </c>
      <c r="M34" s="55" t="str">
        <f t="shared" si="3"/>
        <v/>
      </c>
      <c r="N34" s="13" t="s">
        <v>85</v>
      </c>
    </row>
    <row r="35" spans="2:14" ht="30" x14ac:dyDescent="0.25">
      <c r="B35" s="3" t="s">
        <v>50</v>
      </c>
      <c r="C35" s="56" t="s">
        <v>124</v>
      </c>
      <c r="D35" s="3"/>
      <c r="E35" s="5"/>
      <c r="J35" s="54" t="str">
        <f t="shared" si="0"/>
        <v/>
      </c>
      <c r="K35" s="29" t="str">
        <f t="shared" si="1"/>
        <v/>
      </c>
      <c r="L35" s="29" t="str">
        <f t="shared" si="2"/>
        <v/>
      </c>
      <c r="M35" s="55" t="str">
        <f t="shared" si="3"/>
        <v/>
      </c>
      <c r="N35" t="e">
        <f>N31/N33</f>
        <v>#DIV/0!</v>
      </c>
    </row>
    <row r="36" spans="2:14" x14ac:dyDescent="0.25">
      <c r="B36" s="3" t="s">
        <v>51</v>
      </c>
      <c r="C36" s="51" t="str">
        <f>IF('EvaluationPerformance-1'!C36&lt;&gt;0,'EvaluationPerformance-1'!C36,"")</f>
        <v/>
      </c>
      <c r="D36" s="51"/>
      <c r="E36" s="50"/>
      <c r="J36" s="54" t="str">
        <f t="shared" si="0"/>
        <v/>
      </c>
      <c r="K36" s="29" t="str">
        <f t="shared" si="1"/>
        <v/>
      </c>
      <c r="L36" s="29" t="str">
        <f t="shared" si="2"/>
        <v/>
      </c>
      <c r="M36" s="55" t="str">
        <f t="shared" si="3"/>
        <v/>
      </c>
    </row>
    <row r="37" spans="2:14" x14ac:dyDescent="0.25">
      <c r="B37" s="3" t="s">
        <v>52</v>
      </c>
      <c r="C37" s="51" t="str">
        <f>IF('EvaluationPerformance-1'!C37&lt;&gt;0,'EvaluationPerformance-1'!C37,"")</f>
        <v/>
      </c>
      <c r="D37" s="51"/>
      <c r="E37" s="50"/>
      <c r="J37" s="54" t="str">
        <f t="shared" si="0"/>
        <v/>
      </c>
      <c r="K37" s="29" t="str">
        <f t="shared" si="1"/>
        <v/>
      </c>
      <c r="L37" s="29" t="str">
        <f t="shared" si="2"/>
        <v/>
      </c>
      <c r="M37" s="55" t="str">
        <f t="shared" si="3"/>
        <v/>
      </c>
    </row>
    <row r="38" spans="2:14" x14ac:dyDescent="0.25">
      <c r="B38" s="3" t="s">
        <v>53</v>
      </c>
      <c r="C38" s="51" t="str">
        <f>IF('EvaluationPerformance-1'!C38&lt;&gt;0,'EvaluationPerformance-1'!C38,"")</f>
        <v/>
      </c>
      <c r="D38" s="51"/>
      <c r="E38" s="50"/>
      <c r="J38" s="54" t="str">
        <f t="shared" si="0"/>
        <v/>
      </c>
      <c r="K38" s="29" t="str">
        <f t="shared" si="1"/>
        <v/>
      </c>
      <c r="L38" s="29" t="str">
        <f t="shared" si="2"/>
        <v/>
      </c>
      <c r="M38" s="55" t="str">
        <f t="shared" si="3"/>
        <v/>
      </c>
    </row>
    <row r="39" spans="2:14" x14ac:dyDescent="0.25">
      <c r="B39" s="3" t="s">
        <v>99</v>
      </c>
      <c r="C39" s="51" t="str">
        <f>IF('EvaluationPerformance-1'!C39&lt;&gt;0,'EvaluationPerformance-1'!C39,"")</f>
        <v/>
      </c>
      <c r="D39" s="51"/>
      <c r="E39" s="50"/>
      <c r="J39" s="54" t="str">
        <f t="shared" si="0"/>
        <v/>
      </c>
      <c r="K39" s="29" t="str">
        <f t="shared" si="1"/>
        <v/>
      </c>
      <c r="L39" s="29" t="str">
        <f t="shared" si="2"/>
        <v/>
      </c>
      <c r="M39" s="55" t="str">
        <f t="shared" si="3"/>
        <v/>
      </c>
    </row>
    <row r="40" spans="2:14" ht="15.75" thickBot="1" x14ac:dyDescent="0.3">
      <c r="B40" s="4" t="s">
        <v>100</v>
      </c>
      <c r="C40" s="53" t="str">
        <f>IF('EvaluationPerformance-1'!C40&lt;&gt;0,'EvaluationPerformance-1'!C40,"")</f>
        <v/>
      </c>
      <c r="D40" s="53"/>
      <c r="E40" s="52"/>
      <c r="J40" s="45" t="str">
        <f t="shared" si="0"/>
        <v/>
      </c>
      <c r="K40" s="46" t="str">
        <f t="shared" si="1"/>
        <v/>
      </c>
      <c r="L40" s="46" t="str">
        <f t="shared" si="2"/>
        <v/>
      </c>
      <c r="M40" s="47" t="str">
        <f t="shared" si="3"/>
        <v/>
      </c>
    </row>
    <row r="41" spans="2:14" x14ac:dyDescent="0.25">
      <c r="L41" t="str">
        <f t="shared" ref="L41" si="4">IF(D41=$J$5,5,"")</f>
        <v/>
      </c>
    </row>
  </sheetData>
  <mergeCells count="5">
    <mergeCell ref="B1:E1"/>
    <mergeCell ref="A3:C3"/>
    <mergeCell ref="A4:B4"/>
    <mergeCell ref="A5:B5"/>
    <mergeCell ref="G5:G12"/>
  </mergeCells>
  <dataValidations count="1">
    <dataValidation type="list" allowBlank="1" showInputMessage="1" showErrorMessage="1" sqref="D31:D40 D20:D29 D9:D18">
      <formula1>$J$1:$J$6</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N41"/>
  <sheetViews>
    <sheetView zoomScaleNormal="100" workbookViewId="0">
      <selection activeCell="C4" sqref="C4"/>
    </sheetView>
  </sheetViews>
  <sheetFormatPr baseColWidth="10" defaultRowHeight="15" x14ac:dyDescent="0.25"/>
  <cols>
    <col min="1" max="1" width="5" customWidth="1"/>
    <col min="2" max="2" width="5.7109375" bestFit="1" customWidth="1"/>
    <col min="3" max="3" width="53.42578125" customWidth="1"/>
    <col min="4" max="4" width="10.28515625" bestFit="1" customWidth="1"/>
    <col min="5" max="5" width="31.5703125" customWidth="1"/>
    <col min="7" max="7" width="61.85546875" customWidth="1"/>
    <col min="8" max="9" width="11.42578125" customWidth="1"/>
    <col min="10" max="13" width="11.42578125" hidden="1" customWidth="1"/>
    <col min="14" max="14" width="18" hidden="1" customWidth="1"/>
    <col min="15" max="15" width="11.42578125" customWidth="1"/>
  </cols>
  <sheetData>
    <row r="1" spans="1:14" ht="21.75" thickBot="1" x14ac:dyDescent="0.4">
      <c r="B1" s="120" t="s">
        <v>101</v>
      </c>
      <c r="C1" s="121"/>
      <c r="D1" s="121"/>
      <c r="E1" s="122"/>
    </row>
    <row r="2" spans="1:14" ht="15.75" thickBot="1" x14ac:dyDescent="0.3"/>
    <row r="3" spans="1:14" ht="15.75" thickBot="1" x14ac:dyDescent="0.3">
      <c r="A3" s="127" t="s">
        <v>165</v>
      </c>
      <c r="B3" s="127"/>
      <c r="C3" s="127"/>
      <c r="D3" t="s">
        <v>144</v>
      </c>
      <c r="G3" s="177" t="s">
        <v>132</v>
      </c>
      <c r="J3" t="s">
        <v>102</v>
      </c>
    </row>
    <row r="4" spans="1:14" ht="15.75" thickBot="1" x14ac:dyDescent="0.3">
      <c r="A4" s="128" t="s">
        <v>56</v>
      </c>
      <c r="B4" s="128"/>
      <c r="C4" s="41"/>
      <c r="D4" s="29"/>
      <c r="J4" t="s">
        <v>103</v>
      </c>
    </row>
    <row r="5" spans="1:14" ht="15" customHeight="1" x14ac:dyDescent="0.25">
      <c r="A5" s="128" t="s">
        <v>93</v>
      </c>
      <c r="B5" s="128"/>
      <c r="C5" s="41"/>
      <c r="D5" s="29"/>
      <c r="G5" s="181" t="s">
        <v>175</v>
      </c>
      <c r="J5" t="s">
        <v>104</v>
      </c>
    </row>
    <row r="6" spans="1:14" ht="15.75" thickBot="1" x14ac:dyDescent="0.3">
      <c r="G6" s="182"/>
      <c r="J6" t="s">
        <v>105</v>
      </c>
    </row>
    <row r="7" spans="1:14" ht="15.75" thickBot="1" x14ac:dyDescent="0.3">
      <c r="B7" s="9" t="s">
        <v>0</v>
      </c>
      <c r="C7" s="9" t="s">
        <v>78</v>
      </c>
      <c r="D7" s="9" t="s">
        <v>111</v>
      </c>
      <c r="E7" s="10" t="s">
        <v>69</v>
      </c>
      <c r="G7" s="182"/>
    </row>
    <row r="8" spans="1:14" ht="15.75" thickBot="1" x14ac:dyDescent="0.3">
      <c r="B8" s="35">
        <v>1</v>
      </c>
      <c r="C8" s="36" t="s">
        <v>74</v>
      </c>
      <c r="D8" s="36"/>
      <c r="E8" s="37"/>
      <c r="G8" s="182"/>
      <c r="J8" s="58" t="s">
        <v>102</v>
      </c>
      <c r="K8" s="59" t="s">
        <v>103</v>
      </c>
      <c r="L8" s="59" t="s">
        <v>104</v>
      </c>
      <c r="M8" s="60" t="s">
        <v>105</v>
      </c>
      <c r="N8" s="30" t="s">
        <v>113</v>
      </c>
    </row>
    <row r="9" spans="1:14" ht="30.75" thickBot="1" x14ac:dyDescent="0.3">
      <c r="B9" s="34" t="s">
        <v>1</v>
      </c>
      <c r="C9" s="69" t="s">
        <v>112</v>
      </c>
      <c r="D9" s="34"/>
      <c r="E9" s="69"/>
      <c r="G9" s="182"/>
      <c r="J9" s="42" t="str">
        <f>IF(D9=$J$3,100,"")</f>
        <v/>
      </c>
      <c r="K9" s="43" t="str">
        <f>IF(D9=$J$4,75,"")</f>
        <v/>
      </c>
      <c r="L9" s="43" t="str">
        <f>IF(D9=$J$5,25,"")</f>
        <v/>
      </c>
      <c r="M9" s="44" t="str">
        <f>IF(D9=$J$6,0,"")</f>
        <v/>
      </c>
      <c r="N9">
        <f>SUM(J9:M18)</f>
        <v>0</v>
      </c>
    </row>
    <row r="10" spans="1:14" ht="15.75" customHeight="1" thickBot="1" x14ac:dyDescent="0.3">
      <c r="B10" s="3" t="s">
        <v>3</v>
      </c>
      <c r="C10" s="56" t="s">
        <v>110</v>
      </c>
      <c r="D10" s="3"/>
      <c r="E10" s="5"/>
      <c r="G10" s="182"/>
      <c r="J10" s="54" t="str">
        <f t="shared" ref="J10:J40" si="0">IF(D10=$J$3,100,"")</f>
        <v/>
      </c>
      <c r="K10" s="29" t="str">
        <f t="shared" ref="K10:K40" si="1">IF(D10=$J$4,75,"")</f>
        <v/>
      </c>
      <c r="L10" s="29" t="str">
        <f t="shared" ref="L10:L40" si="2">IF(D10=$J$5,25,"")</f>
        <v/>
      </c>
      <c r="M10" s="55" t="str">
        <f t="shared" ref="M10:M40" si="3">IF(D10=$J$6,0,"")</f>
        <v/>
      </c>
      <c r="N10" s="13" t="s">
        <v>114</v>
      </c>
    </row>
    <row r="11" spans="1:14" ht="15.75" thickBot="1" x14ac:dyDescent="0.3">
      <c r="B11" s="3" t="s">
        <v>4</v>
      </c>
      <c r="C11" s="5" t="s">
        <v>106</v>
      </c>
      <c r="D11" s="3"/>
      <c r="E11" s="5"/>
      <c r="G11" s="182"/>
      <c r="J11" s="54" t="str">
        <f t="shared" si="0"/>
        <v/>
      </c>
      <c r="K11" s="29" t="str">
        <f t="shared" si="1"/>
        <v/>
      </c>
      <c r="L11" s="29" t="str">
        <f t="shared" si="2"/>
        <v/>
      </c>
      <c r="M11" s="55" t="str">
        <f t="shared" si="3"/>
        <v/>
      </c>
      <c r="N11">
        <f>COUNT(J9:M18)</f>
        <v>0</v>
      </c>
    </row>
    <row r="12" spans="1:14" ht="30.75" thickBot="1" x14ac:dyDescent="0.3">
      <c r="B12" s="3" t="s">
        <v>5</v>
      </c>
      <c r="C12" s="5" t="s">
        <v>161</v>
      </c>
      <c r="D12" s="3"/>
      <c r="E12" s="5"/>
      <c r="G12" s="182"/>
      <c r="J12" s="54" t="str">
        <f t="shared" si="0"/>
        <v/>
      </c>
      <c r="K12" s="29" t="str">
        <f t="shared" si="1"/>
        <v/>
      </c>
      <c r="L12" s="29" t="str">
        <f t="shared" si="2"/>
        <v/>
      </c>
      <c r="M12" s="55" t="str">
        <f t="shared" si="3"/>
        <v/>
      </c>
      <c r="N12" s="13" t="s">
        <v>85</v>
      </c>
    </row>
    <row r="13" spans="1:14" x14ac:dyDescent="0.25">
      <c r="B13" s="3" t="s">
        <v>6</v>
      </c>
      <c r="C13" s="5" t="s">
        <v>107</v>
      </c>
      <c r="D13" s="3"/>
      <c r="E13" s="5"/>
      <c r="H13" s="29"/>
      <c r="J13" s="54" t="str">
        <f t="shared" si="0"/>
        <v/>
      </c>
      <c r="K13" s="29" t="str">
        <f t="shared" si="1"/>
        <v/>
      </c>
      <c r="L13" s="29" t="str">
        <f t="shared" si="2"/>
        <v/>
      </c>
      <c r="M13" s="55" t="str">
        <f t="shared" si="3"/>
        <v/>
      </c>
      <c r="N13" t="e">
        <f>N9/N11</f>
        <v>#DIV/0!</v>
      </c>
    </row>
    <row r="14" spans="1:14" x14ac:dyDescent="0.25">
      <c r="B14" s="3" t="s">
        <v>94</v>
      </c>
      <c r="C14" s="50" t="str">
        <f>IF('EvaluationPerformance-1'!C14&lt;&gt;0,'EvaluationPerformance-1'!C14,"")</f>
        <v/>
      </c>
      <c r="D14" s="51"/>
      <c r="E14" s="50"/>
      <c r="J14" s="54" t="str">
        <f t="shared" si="0"/>
        <v/>
      </c>
      <c r="K14" s="29" t="str">
        <f t="shared" si="1"/>
        <v/>
      </c>
      <c r="L14" s="29" t="str">
        <f t="shared" si="2"/>
        <v/>
      </c>
      <c r="M14" s="55" t="str">
        <f t="shared" si="3"/>
        <v/>
      </c>
    </row>
    <row r="15" spans="1:14" x14ac:dyDescent="0.25">
      <c r="B15" s="3" t="s">
        <v>95</v>
      </c>
      <c r="C15" s="50" t="str">
        <f>IF('EvaluationPerformance-1'!C15&lt;&gt;0,'EvaluationPerformance-1'!C15,"")</f>
        <v/>
      </c>
      <c r="D15" s="51"/>
      <c r="E15" s="50"/>
      <c r="J15" s="54" t="str">
        <f t="shared" si="0"/>
        <v/>
      </c>
      <c r="K15" s="29" t="str">
        <f t="shared" si="1"/>
        <v/>
      </c>
      <c r="L15" s="29" t="str">
        <f t="shared" si="2"/>
        <v/>
      </c>
      <c r="M15" s="55" t="str">
        <f t="shared" si="3"/>
        <v/>
      </c>
    </row>
    <row r="16" spans="1:14" x14ac:dyDescent="0.25">
      <c r="B16" s="3" t="s">
        <v>96</v>
      </c>
      <c r="C16" s="50" t="str">
        <f>IF('EvaluationPerformance-1'!C16&lt;&gt;0,'EvaluationPerformance-1'!C16,"")</f>
        <v/>
      </c>
      <c r="D16" s="51"/>
      <c r="E16" s="50"/>
      <c r="H16" s="29"/>
      <c r="J16" s="54" t="str">
        <f t="shared" si="0"/>
        <v/>
      </c>
      <c r="K16" s="29" t="str">
        <f t="shared" si="1"/>
        <v/>
      </c>
      <c r="L16" s="29" t="str">
        <f t="shared" si="2"/>
        <v/>
      </c>
      <c r="M16" s="55" t="str">
        <f t="shared" si="3"/>
        <v/>
      </c>
    </row>
    <row r="17" spans="2:14" x14ac:dyDescent="0.25">
      <c r="B17" s="3" t="s">
        <v>97</v>
      </c>
      <c r="C17" s="50" t="str">
        <f>IF('EvaluationPerformance-1'!C17&lt;&gt;0,'EvaluationPerformance-1'!C17,"")</f>
        <v/>
      </c>
      <c r="D17" s="51"/>
      <c r="E17" s="50"/>
      <c r="J17" s="54" t="str">
        <f t="shared" si="0"/>
        <v/>
      </c>
      <c r="K17" s="29" t="str">
        <f t="shared" si="1"/>
        <v/>
      </c>
      <c r="L17" s="29" t="str">
        <f t="shared" si="2"/>
        <v/>
      </c>
      <c r="M17" s="55" t="str">
        <f t="shared" si="3"/>
        <v/>
      </c>
    </row>
    <row r="18" spans="2:14" ht="15.75" thickBot="1" x14ac:dyDescent="0.3">
      <c r="B18" s="4" t="s">
        <v>98</v>
      </c>
      <c r="C18" s="52" t="str">
        <f>IF('EvaluationPerformance-1'!C18&lt;&gt;0,'EvaluationPerformance-1'!C18,"")</f>
        <v/>
      </c>
      <c r="D18" s="53"/>
      <c r="E18" s="52"/>
      <c r="J18" s="45" t="str">
        <f t="shared" si="0"/>
        <v/>
      </c>
      <c r="K18" s="46" t="str">
        <f t="shared" si="1"/>
        <v/>
      </c>
      <c r="L18" s="46" t="str">
        <f t="shared" si="2"/>
        <v/>
      </c>
      <c r="M18" s="47" t="str">
        <f t="shared" si="3"/>
        <v/>
      </c>
    </row>
    <row r="19" spans="2:14" ht="15.75" thickBot="1" x14ac:dyDescent="0.3">
      <c r="B19" s="38">
        <v>2</v>
      </c>
      <c r="C19" s="39" t="s">
        <v>75</v>
      </c>
      <c r="D19" s="39"/>
      <c r="E19" s="40"/>
      <c r="J19" s="61" t="str">
        <f t="shared" si="0"/>
        <v/>
      </c>
      <c r="K19" s="29" t="str">
        <f t="shared" si="1"/>
        <v/>
      </c>
      <c r="L19" s="29" t="str">
        <f t="shared" si="2"/>
        <v/>
      </c>
      <c r="M19" t="str">
        <f t="shared" si="3"/>
        <v/>
      </c>
      <c r="N19" s="30" t="s">
        <v>113</v>
      </c>
    </row>
    <row r="20" spans="2:14" ht="30.75" thickBot="1" x14ac:dyDescent="0.3">
      <c r="B20" s="34" t="s">
        <v>12</v>
      </c>
      <c r="C20" s="69" t="s">
        <v>112</v>
      </c>
      <c r="D20" s="34"/>
      <c r="E20" s="69"/>
      <c r="J20" s="42" t="str">
        <f t="shared" si="0"/>
        <v/>
      </c>
      <c r="K20" s="43" t="str">
        <f t="shared" si="1"/>
        <v/>
      </c>
      <c r="L20" s="43" t="str">
        <f t="shared" si="2"/>
        <v/>
      </c>
      <c r="M20" s="44" t="str">
        <f t="shared" si="3"/>
        <v/>
      </c>
      <c r="N20">
        <f>SUM(J20:M29)</f>
        <v>0</v>
      </c>
    </row>
    <row r="21" spans="2:14" ht="30.75" thickBot="1" x14ac:dyDescent="0.3">
      <c r="B21" s="3" t="s">
        <v>13</v>
      </c>
      <c r="C21" s="5" t="s">
        <v>108</v>
      </c>
      <c r="D21" s="3"/>
      <c r="E21" s="5"/>
      <c r="J21" s="54" t="str">
        <f t="shared" si="0"/>
        <v/>
      </c>
      <c r="K21" s="29" t="str">
        <f t="shared" si="1"/>
        <v/>
      </c>
      <c r="L21" s="29" t="str">
        <f t="shared" si="2"/>
        <v/>
      </c>
      <c r="M21" s="55" t="str">
        <f t="shared" si="3"/>
        <v/>
      </c>
      <c r="N21" s="13" t="s">
        <v>114</v>
      </c>
    </row>
    <row r="22" spans="2:14" ht="30.75" thickBot="1" x14ac:dyDescent="0.3">
      <c r="B22" s="3" t="s">
        <v>21</v>
      </c>
      <c r="C22" s="5" t="s">
        <v>162</v>
      </c>
      <c r="D22" s="3"/>
      <c r="E22" s="5"/>
      <c r="J22" s="54" t="str">
        <f t="shared" si="0"/>
        <v/>
      </c>
      <c r="K22" s="29" t="str">
        <f t="shared" si="1"/>
        <v/>
      </c>
      <c r="L22" s="29" t="str">
        <f t="shared" si="2"/>
        <v/>
      </c>
      <c r="M22" s="55" t="str">
        <f t="shared" si="3"/>
        <v/>
      </c>
      <c r="N22">
        <f>COUNT(J20:M29)</f>
        <v>0</v>
      </c>
    </row>
    <row r="23" spans="2:14" ht="15.75" thickBot="1" x14ac:dyDescent="0.3">
      <c r="B23" s="3" t="s">
        <v>22</v>
      </c>
      <c r="C23" s="5" t="s">
        <v>109</v>
      </c>
      <c r="D23" s="3"/>
      <c r="E23" s="5"/>
      <c r="J23" s="54" t="str">
        <f t="shared" si="0"/>
        <v/>
      </c>
      <c r="K23" s="29" t="str">
        <f t="shared" si="1"/>
        <v/>
      </c>
      <c r="L23" s="29" t="str">
        <f t="shared" si="2"/>
        <v/>
      </c>
      <c r="M23" s="55" t="str">
        <f t="shared" si="3"/>
        <v/>
      </c>
      <c r="N23" s="13" t="s">
        <v>85</v>
      </c>
    </row>
    <row r="24" spans="2:14" ht="30" x14ac:dyDescent="0.25">
      <c r="B24" s="3" t="s">
        <v>23</v>
      </c>
      <c r="C24" s="5" t="s">
        <v>115</v>
      </c>
      <c r="D24" s="3"/>
      <c r="E24" s="5"/>
      <c r="J24" s="54" t="str">
        <f t="shared" si="0"/>
        <v/>
      </c>
      <c r="K24" s="29" t="str">
        <f t="shared" si="1"/>
        <v/>
      </c>
      <c r="L24" s="29" t="str">
        <f t="shared" si="2"/>
        <v/>
      </c>
      <c r="M24" s="55" t="str">
        <f t="shared" si="3"/>
        <v/>
      </c>
      <c r="N24" t="e">
        <f>N20/N22</f>
        <v>#DIV/0!</v>
      </c>
    </row>
    <row r="25" spans="2:14" x14ac:dyDescent="0.25">
      <c r="B25" s="3" t="s">
        <v>24</v>
      </c>
      <c r="C25" s="50" t="str">
        <f>IF('EvaluationPerformance-1'!C25&lt;&gt;0,'EvaluationPerformance-1'!C25,"")</f>
        <v/>
      </c>
      <c r="D25" s="51"/>
      <c r="E25" s="50"/>
      <c r="J25" s="54" t="str">
        <f t="shared" si="0"/>
        <v/>
      </c>
      <c r="K25" s="29" t="str">
        <f t="shared" si="1"/>
        <v/>
      </c>
      <c r="L25" s="29" t="str">
        <f t="shared" si="2"/>
        <v/>
      </c>
      <c r="M25" s="55" t="str">
        <f t="shared" si="3"/>
        <v/>
      </c>
    </row>
    <row r="26" spans="2:14" x14ac:dyDescent="0.25">
      <c r="B26" s="3" t="s">
        <v>25</v>
      </c>
      <c r="C26" s="50" t="str">
        <f>IF('EvaluationPerformance-1'!C26&lt;&gt;0,'EvaluationPerformance-1'!C26,"")</f>
        <v/>
      </c>
      <c r="D26" s="51"/>
      <c r="E26" s="50"/>
      <c r="J26" s="54" t="str">
        <f t="shared" si="0"/>
        <v/>
      </c>
      <c r="K26" s="29" t="str">
        <f t="shared" si="1"/>
        <v/>
      </c>
      <c r="L26" s="29" t="str">
        <f t="shared" si="2"/>
        <v/>
      </c>
      <c r="M26" s="55" t="str">
        <f t="shared" si="3"/>
        <v/>
      </c>
    </row>
    <row r="27" spans="2:14" x14ac:dyDescent="0.25">
      <c r="B27" s="3" t="s">
        <v>26</v>
      </c>
      <c r="C27" s="50" t="str">
        <f>IF('EvaluationPerformance-1'!C27&lt;&gt;0,'EvaluationPerformance-1'!C27,"")</f>
        <v/>
      </c>
      <c r="D27" s="51"/>
      <c r="E27" s="50"/>
      <c r="J27" s="54" t="str">
        <f t="shared" si="0"/>
        <v/>
      </c>
      <c r="K27" s="29" t="str">
        <f t="shared" si="1"/>
        <v/>
      </c>
      <c r="L27" s="29" t="str">
        <f t="shared" si="2"/>
        <v/>
      </c>
      <c r="M27" s="55" t="str">
        <f t="shared" si="3"/>
        <v/>
      </c>
    </row>
    <row r="28" spans="2:14" x14ac:dyDescent="0.25">
      <c r="B28" s="3" t="s">
        <v>27</v>
      </c>
      <c r="C28" s="50" t="str">
        <f>IF('EvaluationPerformance-1'!C28&lt;&gt;0,'EvaluationPerformance-1'!C28,"")</f>
        <v/>
      </c>
      <c r="D28" s="51"/>
      <c r="E28" s="50"/>
      <c r="J28" s="54" t="str">
        <f t="shared" si="0"/>
        <v/>
      </c>
      <c r="K28" s="29" t="str">
        <f t="shared" si="1"/>
        <v/>
      </c>
      <c r="L28" s="29" t="str">
        <f t="shared" si="2"/>
        <v/>
      </c>
      <c r="M28" s="55" t="str">
        <f t="shared" si="3"/>
        <v/>
      </c>
    </row>
    <row r="29" spans="2:14" ht="15.75" thickBot="1" x14ac:dyDescent="0.3">
      <c r="B29" s="4" t="s">
        <v>28</v>
      </c>
      <c r="C29" s="52" t="str">
        <f>IF('EvaluationPerformance-1'!C29&lt;&gt;0,'EvaluationPerformance-1'!C29,"")</f>
        <v/>
      </c>
      <c r="D29" s="53"/>
      <c r="E29" s="52"/>
      <c r="J29" s="45" t="str">
        <f t="shared" si="0"/>
        <v/>
      </c>
      <c r="K29" s="46" t="str">
        <f t="shared" si="1"/>
        <v/>
      </c>
      <c r="L29" s="46" t="str">
        <f t="shared" si="2"/>
        <v/>
      </c>
      <c r="M29" s="47" t="str">
        <f t="shared" si="3"/>
        <v/>
      </c>
    </row>
    <row r="30" spans="2:14" ht="15.75" thickBot="1" x14ac:dyDescent="0.3">
      <c r="B30" s="38">
        <v>3</v>
      </c>
      <c r="C30" s="39" t="s">
        <v>79</v>
      </c>
      <c r="D30" s="39"/>
      <c r="E30" s="70"/>
      <c r="J30" s="61" t="str">
        <f t="shared" si="0"/>
        <v/>
      </c>
      <c r="K30" s="29" t="str">
        <f t="shared" si="1"/>
        <v/>
      </c>
      <c r="L30" s="29" t="str">
        <f t="shared" si="2"/>
        <v/>
      </c>
      <c r="M30" t="str">
        <f t="shared" si="3"/>
        <v/>
      </c>
      <c r="N30" s="30" t="s">
        <v>113</v>
      </c>
    </row>
    <row r="31" spans="2:14" ht="19.5" customHeight="1" thickBot="1" x14ac:dyDescent="0.3">
      <c r="B31" s="34" t="s">
        <v>35</v>
      </c>
      <c r="C31" s="69" t="s">
        <v>120</v>
      </c>
      <c r="D31" s="34"/>
      <c r="E31" s="69"/>
      <c r="J31" s="42" t="str">
        <f t="shared" si="0"/>
        <v/>
      </c>
      <c r="K31" s="43" t="str">
        <f t="shared" si="1"/>
        <v/>
      </c>
      <c r="L31" s="43" t="str">
        <f t="shared" si="2"/>
        <v/>
      </c>
      <c r="M31" s="44" t="str">
        <f t="shared" si="3"/>
        <v/>
      </c>
      <c r="N31">
        <f>SUM(J31:M40)</f>
        <v>0</v>
      </c>
    </row>
    <row r="32" spans="2:14" ht="30.75" thickBot="1" x14ac:dyDescent="0.3">
      <c r="B32" s="3" t="s">
        <v>36</v>
      </c>
      <c r="C32" s="5" t="s">
        <v>122</v>
      </c>
      <c r="D32" s="3"/>
      <c r="E32" s="5"/>
      <c r="J32" s="54" t="str">
        <f t="shared" si="0"/>
        <v/>
      </c>
      <c r="K32" s="29" t="str">
        <f t="shared" si="1"/>
        <v/>
      </c>
      <c r="L32" s="29" t="str">
        <f t="shared" si="2"/>
        <v/>
      </c>
      <c r="M32" s="55" t="str">
        <f t="shared" si="3"/>
        <v/>
      </c>
      <c r="N32" s="13" t="s">
        <v>114</v>
      </c>
    </row>
    <row r="33" spans="2:14" ht="16.5" customHeight="1" thickBot="1" x14ac:dyDescent="0.3">
      <c r="B33" s="3" t="s">
        <v>37</v>
      </c>
      <c r="C33" s="5" t="s">
        <v>121</v>
      </c>
      <c r="D33" s="3"/>
      <c r="E33" s="5"/>
      <c r="J33" s="54" t="str">
        <f t="shared" si="0"/>
        <v/>
      </c>
      <c r="K33" s="29" t="str">
        <f t="shared" si="1"/>
        <v/>
      </c>
      <c r="L33" s="29" t="str">
        <f t="shared" si="2"/>
        <v/>
      </c>
      <c r="M33" s="55" t="str">
        <f t="shared" si="3"/>
        <v/>
      </c>
      <c r="N33">
        <f>COUNT(J31:M40)</f>
        <v>0</v>
      </c>
    </row>
    <row r="34" spans="2:14" ht="30.75" thickBot="1" x14ac:dyDescent="0.3">
      <c r="B34" s="3" t="s">
        <v>49</v>
      </c>
      <c r="C34" s="5" t="s">
        <v>123</v>
      </c>
      <c r="D34" s="3"/>
      <c r="E34" s="5"/>
      <c r="J34" s="54" t="str">
        <f t="shared" si="0"/>
        <v/>
      </c>
      <c r="K34" s="29" t="str">
        <f t="shared" si="1"/>
        <v/>
      </c>
      <c r="L34" s="29" t="str">
        <f t="shared" si="2"/>
        <v/>
      </c>
      <c r="M34" s="55" t="str">
        <f t="shared" si="3"/>
        <v/>
      </c>
      <c r="N34" s="13" t="s">
        <v>85</v>
      </c>
    </row>
    <row r="35" spans="2:14" ht="30" x14ac:dyDescent="0.25">
      <c r="B35" s="3" t="s">
        <v>50</v>
      </c>
      <c r="C35" s="56" t="s">
        <v>124</v>
      </c>
      <c r="D35" s="3"/>
      <c r="E35" s="5"/>
      <c r="J35" s="54" t="str">
        <f t="shared" si="0"/>
        <v/>
      </c>
      <c r="K35" s="29" t="str">
        <f t="shared" si="1"/>
        <v/>
      </c>
      <c r="L35" s="29" t="str">
        <f t="shared" si="2"/>
        <v/>
      </c>
      <c r="M35" s="55" t="str">
        <f t="shared" si="3"/>
        <v/>
      </c>
      <c r="N35" t="e">
        <f>N31/N33</f>
        <v>#DIV/0!</v>
      </c>
    </row>
    <row r="36" spans="2:14" x14ac:dyDescent="0.25">
      <c r="B36" s="3" t="s">
        <v>51</v>
      </c>
      <c r="C36" s="51" t="str">
        <f>IF('EvaluationPerformance-1'!C36&lt;&gt;0,'EvaluationPerformance-1'!C36,"")</f>
        <v/>
      </c>
      <c r="D36" s="51"/>
      <c r="E36" s="50"/>
      <c r="J36" s="54" t="str">
        <f t="shared" si="0"/>
        <v/>
      </c>
      <c r="K36" s="29" t="str">
        <f t="shared" si="1"/>
        <v/>
      </c>
      <c r="L36" s="29" t="str">
        <f t="shared" si="2"/>
        <v/>
      </c>
      <c r="M36" s="55" t="str">
        <f t="shared" si="3"/>
        <v/>
      </c>
    </row>
    <row r="37" spans="2:14" x14ac:dyDescent="0.25">
      <c r="B37" s="3" t="s">
        <v>52</v>
      </c>
      <c r="C37" s="51" t="str">
        <f>IF('EvaluationPerformance-1'!C37&lt;&gt;0,'EvaluationPerformance-1'!C37,"")</f>
        <v/>
      </c>
      <c r="D37" s="51"/>
      <c r="E37" s="50"/>
      <c r="J37" s="54" t="str">
        <f t="shared" si="0"/>
        <v/>
      </c>
      <c r="K37" s="29" t="str">
        <f t="shared" si="1"/>
        <v/>
      </c>
      <c r="L37" s="29" t="str">
        <f t="shared" si="2"/>
        <v/>
      </c>
      <c r="M37" s="55" t="str">
        <f t="shared" si="3"/>
        <v/>
      </c>
    </row>
    <row r="38" spans="2:14" x14ac:dyDescent="0.25">
      <c r="B38" s="3" t="s">
        <v>53</v>
      </c>
      <c r="C38" s="51" t="str">
        <f>IF('EvaluationPerformance-1'!C38&lt;&gt;0,'EvaluationPerformance-1'!C38,"")</f>
        <v/>
      </c>
      <c r="D38" s="51"/>
      <c r="E38" s="50"/>
      <c r="J38" s="54" t="str">
        <f t="shared" si="0"/>
        <v/>
      </c>
      <c r="K38" s="29" t="str">
        <f t="shared" si="1"/>
        <v/>
      </c>
      <c r="L38" s="29" t="str">
        <f t="shared" si="2"/>
        <v/>
      </c>
      <c r="M38" s="55" t="str">
        <f t="shared" si="3"/>
        <v/>
      </c>
    </row>
    <row r="39" spans="2:14" x14ac:dyDescent="0.25">
      <c r="B39" s="3" t="s">
        <v>99</v>
      </c>
      <c r="C39" s="51" t="str">
        <f>IF('EvaluationPerformance-1'!C39&lt;&gt;0,'EvaluationPerformance-1'!C39,"")</f>
        <v/>
      </c>
      <c r="D39" s="51"/>
      <c r="E39" s="50"/>
      <c r="J39" s="54" t="str">
        <f t="shared" si="0"/>
        <v/>
      </c>
      <c r="K39" s="29" t="str">
        <f t="shared" si="1"/>
        <v/>
      </c>
      <c r="L39" s="29" t="str">
        <f t="shared" si="2"/>
        <v/>
      </c>
      <c r="M39" s="55" t="str">
        <f t="shared" si="3"/>
        <v/>
      </c>
    </row>
    <row r="40" spans="2:14" ht="15.75" thickBot="1" x14ac:dyDescent="0.3">
      <c r="B40" s="4" t="s">
        <v>100</v>
      </c>
      <c r="C40" s="53" t="str">
        <f>IF('EvaluationPerformance-1'!C40&lt;&gt;0,'EvaluationPerformance-1'!C40,"")</f>
        <v/>
      </c>
      <c r="D40" s="53"/>
      <c r="E40" s="52"/>
      <c r="J40" s="45" t="str">
        <f t="shared" si="0"/>
        <v/>
      </c>
      <c r="K40" s="46" t="str">
        <f t="shared" si="1"/>
        <v/>
      </c>
      <c r="L40" s="46" t="str">
        <f t="shared" si="2"/>
        <v/>
      </c>
      <c r="M40" s="47" t="str">
        <f t="shared" si="3"/>
        <v/>
      </c>
    </row>
    <row r="41" spans="2:14" x14ac:dyDescent="0.25">
      <c r="L41" t="str">
        <f t="shared" ref="L41" si="4">IF(D41=$J$5,5,"")</f>
        <v/>
      </c>
    </row>
  </sheetData>
  <mergeCells count="5">
    <mergeCell ref="B1:E1"/>
    <mergeCell ref="A3:C3"/>
    <mergeCell ref="A4:B4"/>
    <mergeCell ref="A5:B5"/>
    <mergeCell ref="G5:G12"/>
  </mergeCells>
  <dataValidations count="1">
    <dataValidation type="list" allowBlank="1" showInputMessage="1" showErrorMessage="1" sqref="D31:D40 D20:D29 D9:D18">
      <formula1>$J$1:$J$6</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N41"/>
  <sheetViews>
    <sheetView zoomScaleNormal="100" workbookViewId="0">
      <selection activeCell="C4" sqref="C4"/>
    </sheetView>
  </sheetViews>
  <sheetFormatPr baseColWidth="10" defaultRowHeight="15" x14ac:dyDescent="0.25"/>
  <cols>
    <col min="1" max="1" width="5" customWidth="1"/>
    <col min="2" max="2" width="5.7109375" bestFit="1" customWidth="1"/>
    <col min="3" max="3" width="53.42578125" customWidth="1"/>
    <col min="4" max="4" width="10.28515625" bestFit="1" customWidth="1"/>
    <col min="5" max="5" width="31.5703125" customWidth="1"/>
    <col min="7" max="7" width="57.42578125" customWidth="1"/>
    <col min="8" max="9" width="11.42578125" customWidth="1"/>
    <col min="10" max="13" width="11.42578125" hidden="1" customWidth="1"/>
    <col min="14" max="14" width="18" hidden="1" customWidth="1"/>
    <col min="15" max="15" width="11.42578125" customWidth="1"/>
  </cols>
  <sheetData>
    <row r="1" spans="1:14" ht="21.75" thickBot="1" x14ac:dyDescent="0.4">
      <c r="B1" s="120" t="s">
        <v>101</v>
      </c>
      <c r="C1" s="121"/>
      <c r="D1" s="121"/>
      <c r="E1" s="122"/>
    </row>
    <row r="2" spans="1:14" ht="15.75" thickBot="1" x14ac:dyDescent="0.3"/>
    <row r="3" spans="1:14" ht="15.75" thickBot="1" x14ac:dyDescent="0.3">
      <c r="A3" s="127" t="s">
        <v>166</v>
      </c>
      <c r="B3" s="127"/>
      <c r="C3" s="127"/>
      <c r="D3" t="s">
        <v>144</v>
      </c>
      <c r="G3" s="177" t="s">
        <v>132</v>
      </c>
      <c r="J3" t="s">
        <v>102</v>
      </c>
    </row>
    <row r="4" spans="1:14" ht="15.75" thickBot="1" x14ac:dyDescent="0.3">
      <c r="A4" s="128" t="s">
        <v>56</v>
      </c>
      <c r="B4" s="128"/>
      <c r="C4" s="41"/>
      <c r="D4" s="29"/>
      <c r="J4" t="s">
        <v>103</v>
      </c>
    </row>
    <row r="5" spans="1:14" ht="15" customHeight="1" x14ac:dyDescent="0.25">
      <c r="A5" s="128" t="s">
        <v>93</v>
      </c>
      <c r="B5" s="128"/>
      <c r="C5" s="41"/>
      <c r="D5" s="29"/>
      <c r="G5" s="181" t="s">
        <v>175</v>
      </c>
      <c r="J5" t="s">
        <v>104</v>
      </c>
    </row>
    <row r="6" spans="1:14" ht="15.75" thickBot="1" x14ac:dyDescent="0.3">
      <c r="G6" s="182"/>
      <c r="J6" t="s">
        <v>105</v>
      </c>
    </row>
    <row r="7" spans="1:14" ht="15.75" thickBot="1" x14ac:dyDescent="0.3">
      <c r="B7" s="9" t="s">
        <v>0</v>
      </c>
      <c r="C7" s="9" t="s">
        <v>78</v>
      </c>
      <c r="D7" s="9" t="s">
        <v>111</v>
      </c>
      <c r="E7" s="10" t="s">
        <v>69</v>
      </c>
      <c r="G7" s="182"/>
    </row>
    <row r="8" spans="1:14" ht="15.75" thickBot="1" x14ac:dyDescent="0.3">
      <c r="B8" s="35">
        <v>1</v>
      </c>
      <c r="C8" s="36" t="s">
        <v>74</v>
      </c>
      <c r="D8" s="36"/>
      <c r="E8" s="37"/>
      <c r="G8" s="182"/>
      <c r="J8" s="58" t="s">
        <v>102</v>
      </c>
      <c r="K8" s="59" t="s">
        <v>103</v>
      </c>
      <c r="L8" s="59" t="s">
        <v>104</v>
      </c>
      <c r="M8" s="60" t="s">
        <v>105</v>
      </c>
      <c r="N8" s="30" t="s">
        <v>113</v>
      </c>
    </row>
    <row r="9" spans="1:14" ht="30.75" thickBot="1" x14ac:dyDescent="0.3">
      <c r="B9" s="34" t="s">
        <v>1</v>
      </c>
      <c r="C9" s="69" t="s">
        <v>112</v>
      </c>
      <c r="D9" s="34"/>
      <c r="E9" s="69"/>
      <c r="G9" s="182"/>
      <c r="J9" s="42" t="str">
        <f>IF(D9=$J$3,100,"")</f>
        <v/>
      </c>
      <c r="K9" s="43" t="str">
        <f>IF(D9=$J$4,75,"")</f>
        <v/>
      </c>
      <c r="L9" s="43" t="str">
        <f>IF(D9=$J$5,25,"")</f>
        <v/>
      </c>
      <c r="M9" s="44" t="str">
        <f>IF(D9=$J$6,0,"")</f>
        <v/>
      </c>
      <c r="N9">
        <f>SUM(J9:M18)</f>
        <v>0</v>
      </c>
    </row>
    <row r="10" spans="1:14" ht="15.75" customHeight="1" thickBot="1" x14ac:dyDescent="0.3">
      <c r="B10" s="3" t="s">
        <v>3</v>
      </c>
      <c r="C10" s="56" t="s">
        <v>110</v>
      </c>
      <c r="D10" s="3"/>
      <c r="E10" s="5"/>
      <c r="G10" s="182"/>
      <c r="J10" s="54" t="str">
        <f t="shared" ref="J10:J40" si="0">IF(D10=$J$3,100,"")</f>
        <v/>
      </c>
      <c r="K10" s="29" t="str">
        <f t="shared" ref="K10:K40" si="1">IF(D10=$J$4,75,"")</f>
        <v/>
      </c>
      <c r="L10" s="29" t="str">
        <f t="shared" ref="L10:L40" si="2">IF(D10=$J$5,25,"")</f>
        <v/>
      </c>
      <c r="M10" s="55" t="str">
        <f t="shared" ref="M10:M40" si="3">IF(D10=$J$6,0,"")</f>
        <v/>
      </c>
      <c r="N10" s="13" t="s">
        <v>114</v>
      </c>
    </row>
    <row r="11" spans="1:14" ht="15.75" thickBot="1" x14ac:dyDescent="0.3">
      <c r="B11" s="3" t="s">
        <v>4</v>
      </c>
      <c r="C11" s="5" t="s">
        <v>106</v>
      </c>
      <c r="D11" s="3"/>
      <c r="E11" s="5"/>
      <c r="G11" s="182"/>
      <c r="J11" s="54" t="str">
        <f t="shared" si="0"/>
        <v/>
      </c>
      <c r="K11" s="29" t="str">
        <f t="shared" si="1"/>
        <v/>
      </c>
      <c r="L11" s="29" t="str">
        <f t="shared" si="2"/>
        <v/>
      </c>
      <c r="M11" s="55" t="str">
        <f t="shared" si="3"/>
        <v/>
      </c>
      <c r="N11">
        <f>COUNT(J9:M18)</f>
        <v>0</v>
      </c>
    </row>
    <row r="12" spans="1:14" ht="30.75" thickBot="1" x14ac:dyDescent="0.3">
      <c r="B12" s="3" t="s">
        <v>5</v>
      </c>
      <c r="C12" s="5" t="s">
        <v>161</v>
      </c>
      <c r="D12" s="3"/>
      <c r="E12" s="5"/>
      <c r="G12" s="182"/>
      <c r="J12" s="54" t="str">
        <f t="shared" si="0"/>
        <v/>
      </c>
      <c r="K12" s="29" t="str">
        <f t="shared" si="1"/>
        <v/>
      </c>
      <c r="L12" s="29" t="str">
        <f t="shared" si="2"/>
        <v/>
      </c>
      <c r="M12" s="55" t="str">
        <f t="shared" si="3"/>
        <v/>
      </c>
      <c r="N12" s="13" t="s">
        <v>85</v>
      </c>
    </row>
    <row r="13" spans="1:14" x14ac:dyDescent="0.25">
      <c r="B13" s="3" t="s">
        <v>6</v>
      </c>
      <c r="C13" s="5" t="s">
        <v>107</v>
      </c>
      <c r="D13" s="3"/>
      <c r="E13" s="5"/>
      <c r="H13" s="29"/>
      <c r="J13" s="54" t="str">
        <f t="shared" si="0"/>
        <v/>
      </c>
      <c r="K13" s="29" t="str">
        <f t="shared" si="1"/>
        <v/>
      </c>
      <c r="L13" s="29" t="str">
        <f t="shared" si="2"/>
        <v/>
      </c>
      <c r="M13" s="55" t="str">
        <f t="shared" si="3"/>
        <v/>
      </c>
      <c r="N13" t="e">
        <f>N9/N11</f>
        <v>#DIV/0!</v>
      </c>
    </row>
    <row r="14" spans="1:14" x14ac:dyDescent="0.25">
      <c r="B14" s="3" t="s">
        <v>94</v>
      </c>
      <c r="C14" s="50" t="str">
        <f>IF('EvaluationPerformance-1'!C14&lt;&gt;0,'EvaluationPerformance-1'!C14,"")</f>
        <v/>
      </c>
      <c r="D14" s="51"/>
      <c r="E14" s="50"/>
      <c r="J14" s="54" t="str">
        <f t="shared" si="0"/>
        <v/>
      </c>
      <c r="K14" s="29" t="str">
        <f t="shared" si="1"/>
        <v/>
      </c>
      <c r="L14" s="29" t="str">
        <f t="shared" si="2"/>
        <v/>
      </c>
      <c r="M14" s="55" t="str">
        <f t="shared" si="3"/>
        <v/>
      </c>
    </row>
    <row r="15" spans="1:14" x14ac:dyDescent="0.25">
      <c r="B15" s="3" t="s">
        <v>95</v>
      </c>
      <c r="C15" s="50" t="str">
        <f>IF('EvaluationPerformance-1'!C15&lt;&gt;0,'EvaluationPerformance-1'!C15,"")</f>
        <v/>
      </c>
      <c r="D15" s="51"/>
      <c r="E15" s="50"/>
      <c r="J15" s="54" t="str">
        <f t="shared" si="0"/>
        <v/>
      </c>
      <c r="K15" s="29" t="str">
        <f t="shared" si="1"/>
        <v/>
      </c>
      <c r="L15" s="29" t="str">
        <f t="shared" si="2"/>
        <v/>
      </c>
      <c r="M15" s="55" t="str">
        <f t="shared" si="3"/>
        <v/>
      </c>
    </row>
    <row r="16" spans="1:14" x14ac:dyDescent="0.25">
      <c r="B16" s="3" t="s">
        <v>96</v>
      </c>
      <c r="C16" s="50" t="str">
        <f>IF('EvaluationPerformance-1'!C16&lt;&gt;0,'EvaluationPerformance-1'!C16,"")</f>
        <v/>
      </c>
      <c r="D16" s="51"/>
      <c r="E16" s="50"/>
      <c r="H16" s="29"/>
      <c r="J16" s="54" t="str">
        <f t="shared" si="0"/>
        <v/>
      </c>
      <c r="K16" s="29" t="str">
        <f t="shared" si="1"/>
        <v/>
      </c>
      <c r="L16" s="29" t="str">
        <f t="shared" si="2"/>
        <v/>
      </c>
      <c r="M16" s="55" t="str">
        <f t="shared" si="3"/>
        <v/>
      </c>
    </row>
    <row r="17" spans="2:14" x14ac:dyDescent="0.25">
      <c r="B17" s="3" t="s">
        <v>97</v>
      </c>
      <c r="C17" s="50" t="str">
        <f>IF('EvaluationPerformance-1'!C17&lt;&gt;0,'EvaluationPerformance-1'!C17,"")</f>
        <v/>
      </c>
      <c r="D17" s="51"/>
      <c r="E17" s="50"/>
      <c r="J17" s="54" t="str">
        <f t="shared" si="0"/>
        <v/>
      </c>
      <c r="K17" s="29" t="str">
        <f t="shared" si="1"/>
        <v/>
      </c>
      <c r="L17" s="29" t="str">
        <f t="shared" si="2"/>
        <v/>
      </c>
      <c r="M17" s="55" t="str">
        <f t="shared" si="3"/>
        <v/>
      </c>
    </row>
    <row r="18" spans="2:14" ht="15.75" thickBot="1" x14ac:dyDescent="0.3">
      <c r="B18" s="4" t="s">
        <v>98</v>
      </c>
      <c r="C18" s="52" t="str">
        <f>IF('EvaluationPerformance-1'!C18&lt;&gt;0,'EvaluationPerformance-1'!C18,"")</f>
        <v/>
      </c>
      <c r="D18" s="53"/>
      <c r="E18" s="52"/>
      <c r="J18" s="45" t="str">
        <f t="shared" si="0"/>
        <v/>
      </c>
      <c r="K18" s="46" t="str">
        <f t="shared" si="1"/>
        <v/>
      </c>
      <c r="L18" s="46" t="str">
        <f t="shared" si="2"/>
        <v/>
      </c>
      <c r="M18" s="47" t="str">
        <f t="shared" si="3"/>
        <v/>
      </c>
    </row>
    <row r="19" spans="2:14" ht="15.75" thickBot="1" x14ac:dyDescent="0.3">
      <c r="B19" s="38">
        <v>2</v>
      </c>
      <c r="C19" s="39" t="s">
        <v>75</v>
      </c>
      <c r="D19" s="39"/>
      <c r="E19" s="40"/>
      <c r="J19" s="61" t="str">
        <f t="shared" si="0"/>
        <v/>
      </c>
      <c r="K19" s="29" t="str">
        <f t="shared" si="1"/>
        <v/>
      </c>
      <c r="L19" s="29" t="str">
        <f t="shared" si="2"/>
        <v/>
      </c>
      <c r="M19" t="str">
        <f t="shared" si="3"/>
        <v/>
      </c>
      <c r="N19" s="30" t="s">
        <v>113</v>
      </c>
    </row>
    <row r="20" spans="2:14" ht="30.75" thickBot="1" x14ac:dyDescent="0.3">
      <c r="B20" s="34" t="s">
        <v>12</v>
      </c>
      <c r="C20" s="69" t="s">
        <v>112</v>
      </c>
      <c r="D20" s="34"/>
      <c r="E20" s="69"/>
      <c r="J20" s="42" t="str">
        <f t="shared" si="0"/>
        <v/>
      </c>
      <c r="K20" s="43" t="str">
        <f t="shared" si="1"/>
        <v/>
      </c>
      <c r="L20" s="43" t="str">
        <f t="shared" si="2"/>
        <v/>
      </c>
      <c r="M20" s="44" t="str">
        <f t="shared" si="3"/>
        <v/>
      </c>
      <c r="N20">
        <f>SUM(J20:M29)</f>
        <v>0</v>
      </c>
    </row>
    <row r="21" spans="2:14" ht="30.75" thickBot="1" x14ac:dyDescent="0.3">
      <c r="B21" s="3" t="s">
        <v>13</v>
      </c>
      <c r="C21" s="5" t="s">
        <v>108</v>
      </c>
      <c r="D21" s="3"/>
      <c r="E21" s="5"/>
      <c r="J21" s="54" t="str">
        <f t="shared" si="0"/>
        <v/>
      </c>
      <c r="K21" s="29" t="str">
        <f t="shared" si="1"/>
        <v/>
      </c>
      <c r="L21" s="29" t="str">
        <f t="shared" si="2"/>
        <v/>
      </c>
      <c r="M21" s="55" t="str">
        <f t="shared" si="3"/>
        <v/>
      </c>
      <c r="N21" s="13" t="s">
        <v>114</v>
      </c>
    </row>
    <row r="22" spans="2:14" ht="30.75" thickBot="1" x14ac:dyDescent="0.3">
      <c r="B22" s="3" t="s">
        <v>21</v>
      </c>
      <c r="C22" s="5" t="s">
        <v>162</v>
      </c>
      <c r="D22" s="3"/>
      <c r="E22" s="5"/>
      <c r="J22" s="54" t="str">
        <f t="shared" si="0"/>
        <v/>
      </c>
      <c r="K22" s="29" t="str">
        <f t="shared" si="1"/>
        <v/>
      </c>
      <c r="L22" s="29" t="str">
        <f t="shared" si="2"/>
        <v/>
      </c>
      <c r="M22" s="55" t="str">
        <f t="shared" si="3"/>
        <v/>
      </c>
      <c r="N22">
        <f>COUNT(J20:M29)</f>
        <v>0</v>
      </c>
    </row>
    <row r="23" spans="2:14" ht="15.75" thickBot="1" x14ac:dyDescent="0.3">
      <c r="B23" s="3" t="s">
        <v>22</v>
      </c>
      <c r="C23" s="5" t="s">
        <v>109</v>
      </c>
      <c r="D23" s="3"/>
      <c r="E23" s="5"/>
      <c r="J23" s="54" t="str">
        <f t="shared" si="0"/>
        <v/>
      </c>
      <c r="K23" s="29" t="str">
        <f t="shared" si="1"/>
        <v/>
      </c>
      <c r="L23" s="29" t="str">
        <f t="shared" si="2"/>
        <v/>
      </c>
      <c r="M23" s="55" t="str">
        <f t="shared" si="3"/>
        <v/>
      </c>
      <c r="N23" s="13" t="s">
        <v>85</v>
      </c>
    </row>
    <row r="24" spans="2:14" ht="30" x14ac:dyDescent="0.25">
      <c r="B24" s="3" t="s">
        <v>23</v>
      </c>
      <c r="C24" s="5" t="s">
        <v>115</v>
      </c>
      <c r="D24" s="3"/>
      <c r="E24" s="5"/>
      <c r="J24" s="54" t="str">
        <f t="shared" si="0"/>
        <v/>
      </c>
      <c r="K24" s="29" t="str">
        <f t="shared" si="1"/>
        <v/>
      </c>
      <c r="L24" s="29" t="str">
        <f t="shared" si="2"/>
        <v/>
      </c>
      <c r="M24" s="55" t="str">
        <f t="shared" si="3"/>
        <v/>
      </c>
      <c r="N24" t="e">
        <f>N20/N22</f>
        <v>#DIV/0!</v>
      </c>
    </row>
    <row r="25" spans="2:14" x14ac:dyDescent="0.25">
      <c r="B25" s="3" t="s">
        <v>24</v>
      </c>
      <c r="C25" s="50" t="str">
        <f>IF('EvaluationPerformance-1'!C25&lt;&gt;0,'EvaluationPerformance-1'!C25,"")</f>
        <v/>
      </c>
      <c r="D25" s="51"/>
      <c r="E25" s="50"/>
      <c r="J25" s="54" t="str">
        <f t="shared" si="0"/>
        <v/>
      </c>
      <c r="K25" s="29" t="str">
        <f t="shared" si="1"/>
        <v/>
      </c>
      <c r="L25" s="29" t="str">
        <f t="shared" si="2"/>
        <v/>
      </c>
      <c r="M25" s="55" t="str">
        <f t="shared" si="3"/>
        <v/>
      </c>
    </row>
    <row r="26" spans="2:14" x14ac:dyDescent="0.25">
      <c r="B26" s="3" t="s">
        <v>25</v>
      </c>
      <c r="C26" s="50" t="str">
        <f>IF('EvaluationPerformance-1'!C26&lt;&gt;0,'EvaluationPerformance-1'!C26,"")</f>
        <v/>
      </c>
      <c r="D26" s="51"/>
      <c r="E26" s="50"/>
      <c r="J26" s="54" t="str">
        <f t="shared" si="0"/>
        <v/>
      </c>
      <c r="K26" s="29" t="str">
        <f t="shared" si="1"/>
        <v/>
      </c>
      <c r="L26" s="29" t="str">
        <f t="shared" si="2"/>
        <v/>
      </c>
      <c r="M26" s="55" t="str">
        <f t="shared" si="3"/>
        <v/>
      </c>
    </row>
    <row r="27" spans="2:14" x14ac:dyDescent="0.25">
      <c r="B27" s="3" t="s">
        <v>26</v>
      </c>
      <c r="C27" s="50" t="str">
        <f>IF('EvaluationPerformance-1'!C27&lt;&gt;0,'EvaluationPerformance-1'!C27,"")</f>
        <v/>
      </c>
      <c r="D27" s="51"/>
      <c r="E27" s="50"/>
      <c r="J27" s="54" t="str">
        <f t="shared" si="0"/>
        <v/>
      </c>
      <c r="K27" s="29" t="str">
        <f t="shared" si="1"/>
        <v/>
      </c>
      <c r="L27" s="29" t="str">
        <f t="shared" si="2"/>
        <v/>
      </c>
      <c r="M27" s="55" t="str">
        <f t="shared" si="3"/>
        <v/>
      </c>
    </row>
    <row r="28" spans="2:14" x14ac:dyDescent="0.25">
      <c r="B28" s="3" t="s">
        <v>27</v>
      </c>
      <c r="C28" s="50" t="str">
        <f>IF('EvaluationPerformance-1'!C28&lt;&gt;0,'EvaluationPerformance-1'!C28,"")</f>
        <v/>
      </c>
      <c r="D28" s="51"/>
      <c r="E28" s="50"/>
      <c r="J28" s="54" t="str">
        <f t="shared" si="0"/>
        <v/>
      </c>
      <c r="K28" s="29" t="str">
        <f t="shared" si="1"/>
        <v/>
      </c>
      <c r="L28" s="29" t="str">
        <f t="shared" si="2"/>
        <v/>
      </c>
      <c r="M28" s="55" t="str">
        <f t="shared" si="3"/>
        <v/>
      </c>
    </row>
    <row r="29" spans="2:14" ht="15.75" thickBot="1" x14ac:dyDescent="0.3">
      <c r="B29" s="4" t="s">
        <v>28</v>
      </c>
      <c r="C29" s="52" t="str">
        <f>IF('EvaluationPerformance-1'!C29&lt;&gt;0,'EvaluationPerformance-1'!C29,"")</f>
        <v/>
      </c>
      <c r="D29" s="53"/>
      <c r="E29" s="52"/>
      <c r="J29" s="45" t="str">
        <f t="shared" si="0"/>
        <v/>
      </c>
      <c r="K29" s="46" t="str">
        <f t="shared" si="1"/>
        <v/>
      </c>
      <c r="L29" s="46" t="str">
        <f t="shared" si="2"/>
        <v/>
      </c>
      <c r="M29" s="47" t="str">
        <f t="shared" si="3"/>
        <v/>
      </c>
    </row>
    <row r="30" spans="2:14" ht="15.75" thickBot="1" x14ac:dyDescent="0.3">
      <c r="B30" s="38">
        <v>3</v>
      </c>
      <c r="C30" s="39" t="s">
        <v>79</v>
      </c>
      <c r="D30" s="39"/>
      <c r="E30" s="40"/>
      <c r="J30" s="61" t="str">
        <f t="shared" si="0"/>
        <v/>
      </c>
      <c r="K30" s="29" t="str">
        <f t="shared" si="1"/>
        <v/>
      </c>
      <c r="L30" s="29" t="str">
        <f t="shared" si="2"/>
        <v/>
      </c>
      <c r="M30" t="str">
        <f t="shared" si="3"/>
        <v/>
      </c>
      <c r="N30" s="30" t="s">
        <v>113</v>
      </c>
    </row>
    <row r="31" spans="2:14" ht="19.5" customHeight="1" thickBot="1" x14ac:dyDescent="0.3">
      <c r="B31" s="34" t="s">
        <v>35</v>
      </c>
      <c r="C31" s="69" t="s">
        <v>120</v>
      </c>
      <c r="D31" s="34"/>
      <c r="E31" s="69"/>
      <c r="J31" s="42" t="str">
        <f t="shared" si="0"/>
        <v/>
      </c>
      <c r="K31" s="43" t="str">
        <f t="shared" si="1"/>
        <v/>
      </c>
      <c r="L31" s="43" t="str">
        <f t="shared" si="2"/>
        <v/>
      </c>
      <c r="M31" s="44" t="str">
        <f t="shared" si="3"/>
        <v/>
      </c>
      <c r="N31">
        <f>SUM(J31:M40)</f>
        <v>0</v>
      </c>
    </row>
    <row r="32" spans="2:14" ht="30.75" thickBot="1" x14ac:dyDescent="0.3">
      <c r="B32" s="3" t="s">
        <v>36</v>
      </c>
      <c r="C32" s="5" t="s">
        <v>122</v>
      </c>
      <c r="D32" s="3"/>
      <c r="E32" s="5"/>
      <c r="J32" s="54" t="str">
        <f t="shared" si="0"/>
        <v/>
      </c>
      <c r="K32" s="29" t="str">
        <f t="shared" si="1"/>
        <v/>
      </c>
      <c r="L32" s="29" t="str">
        <f t="shared" si="2"/>
        <v/>
      </c>
      <c r="M32" s="55" t="str">
        <f t="shared" si="3"/>
        <v/>
      </c>
      <c r="N32" s="13" t="s">
        <v>114</v>
      </c>
    </row>
    <row r="33" spans="2:14" ht="16.5" customHeight="1" thickBot="1" x14ac:dyDescent="0.3">
      <c r="B33" s="3" t="s">
        <v>37</v>
      </c>
      <c r="C33" s="5" t="s">
        <v>121</v>
      </c>
      <c r="D33" s="3"/>
      <c r="E33" s="5"/>
      <c r="J33" s="54" t="str">
        <f t="shared" si="0"/>
        <v/>
      </c>
      <c r="K33" s="29" t="str">
        <f t="shared" si="1"/>
        <v/>
      </c>
      <c r="L33" s="29" t="str">
        <f t="shared" si="2"/>
        <v/>
      </c>
      <c r="M33" s="55" t="str">
        <f t="shared" si="3"/>
        <v/>
      </c>
      <c r="N33">
        <f>COUNT(J31:M40)</f>
        <v>0</v>
      </c>
    </row>
    <row r="34" spans="2:14" ht="30.75" thickBot="1" x14ac:dyDescent="0.3">
      <c r="B34" s="3" t="s">
        <v>49</v>
      </c>
      <c r="C34" s="5" t="s">
        <v>123</v>
      </c>
      <c r="D34" s="3"/>
      <c r="E34" s="5"/>
      <c r="J34" s="54" t="str">
        <f t="shared" si="0"/>
        <v/>
      </c>
      <c r="K34" s="29" t="str">
        <f t="shared" si="1"/>
        <v/>
      </c>
      <c r="L34" s="29" t="str">
        <f t="shared" si="2"/>
        <v/>
      </c>
      <c r="M34" s="55" t="str">
        <f t="shared" si="3"/>
        <v/>
      </c>
      <c r="N34" s="13" t="s">
        <v>85</v>
      </c>
    </row>
    <row r="35" spans="2:14" ht="30" x14ac:dyDescent="0.25">
      <c r="B35" s="3" t="s">
        <v>50</v>
      </c>
      <c r="C35" s="56" t="s">
        <v>124</v>
      </c>
      <c r="D35" s="3"/>
      <c r="E35" s="5"/>
      <c r="J35" s="54" t="str">
        <f t="shared" si="0"/>
        <v/>
      </c>
      <c r="K35" s="29" t="str">
        <f t="shared" si="1"/>
        <v/>
      </c>
      <c r="L35" s="29" t="str">
        <f t="shared" si="2"/>
        <v/>
      </c>
      <c r="M35" s="55" t="str">
        <f t="shared" si="3"/>
        <v/>
      </c>
      <c r="N35" t="e">
        <f>N31/N33</f>
        <v>#DIV/0!</v>
      </c>
    </row>
    <row r="36" spans="2:14" x14ac:dyDescent="0.25">
      <c r="B36" s="3" t="s">
        <v>51</v>
      </c>
      <c r="C36" s="51" t="str">
        <f>IF('EvaluationPerformance-1'!C36&lt;&gt;0,'EvaluationPerformance-1'!C36,"")</f>
        <v/>
      </c>
      <c r="D36" s="51"/>
      <c r="E36" s="50"/>
      <c r="J36" s="54" t="str">
        <f t="shared" si="0"/>
        <v/>
      </c>
      <c r="K36" s="29" t="str">
        <f t="shared" si="1"/>
        <v/>
      </c>
      <c r="L36" s="29" t="str">
        <f t="shared" si="2"/>
        <v/>
      </c>
      <c r="M36" s="55" t="str">
        <f t="shared" si="3"/>
        <v/>
      </c>
    </row>
    <row r="37" spans="2:14" x14ac:dyDescent="0.25">
      <c r="B37" s="3" t="s">
        <v>52</v>
      </c>
      <c r="C37" s="51" t="str">
        <f>IF('EvaluationPerformance-1'!C37&lt;&gt;0,'EvaluationPerformance-1'!C37,"")</f>
        <v/>
      </c>
      <c r="D37" s="51"/>
      <c r="E37" s="50"/>
      <c r="J37" s="54" t="str">
        <f t="shared" si="0"/>
        <v/>
      </c>
      <c r="K37" s="29" t="str">
        <f t="shared" si="1"/>
        <v/>
      </c>
      <c r="L37" s="29" t="str">
        <f t="shared" si="2"/>
        <v/>
      </c>
      <c r="M37" s="55" t="str">
        <f t="shared" si="3"/>
        <v/>
      </c>
    </row>
    <row r="38" spans="2:14" x14ac:dyDescent="0.25">
      <c r="B38" s="3" t="s">
        <v>53</v>
      </c>
      <c r="C38" s="51" t="str">
        <f>IF('EvaluationPerformance-1'!C38&lt;&gt;0,'EvaluationPerformance-1'!C38,"")</f>
        <v/>
      </c>
      <c r="D38" s="51"/>
      <c r="E38" s="50"/>
      <c r="J38" s="54" t="str">
        <f t="shared" si="0"/>
        <v/>
      </c>
      <c r="K38" s="29" t="str">
        <f t="shared" si="1"/>
        <v/>
      </c>
      <c r="L38" s="29" t="str">
        <f t="shared" si="2"/>
        <v/>
      </c>
      <c r="M38" s="55" t="str">
        <f t="shared" si="3"/>
        <v/>
      </c>
    </row>
    <row r="39" spans="2:14" x14ac:dyDescent="0.25">
      <c r="B39" s="3" t="s">
        <v>99</v>
      </c>
      <c r="C39" s="51" t="str">
        <f>IF('EvaluationPerformance-1'!C39&lt;&gt;0,'EvaluationPerformance-1'!C39,"")</f>
        <v/>
      </c>
      <c r="D39" s="51"/>
      <c r="E39" s="50"/>
      <c r="J39" s="54" t="str">
        <f t="shared" si="0"/>
        <v/>
      </c>
      <c r="K39" s="29" t="str">
        <f t="shared" si="1"/>
        <v/>
      </c>
      <c r="L39" s="29" t="str">
        <f t="shared" si="2"/>
        <v/>
      </c>
      <c r="M39" s="55" t="str">
        <f t="shared" si="3"/>
        <v/>
      </c>
    </row>
    <row r="40" spans="2:14" ht="15.75" thickBot="1" x14ac:dyDescent="0.3">
      <c r="B40" s="4" t="s">
        <v>100</v>
      </c>
      <c r="C40" s="53" t="str">
        <f>IF('EvaluationPerformance-1'!C40&lt;&gt;0,'EvaluationPerformance-1'!C40,"")</f>
        <v/>
      </c>
      <c r="D40" s="53"/>
      <c r="E40" s="52"/>
      <c r="J40" s="45" t="str">
        <f t="shared" si="0"/>
        <v/>
      </c>
      <c r="K40" s="46" t="str">
        <f t="shared" si="1"/>
        <v/>
      </c>
      <c r="L40" s="46" t="str">
        <f t="shared" si="2"/>
        <v/>
      </c>
      <c r="M40" s="47" t="str">
        <f t="shared" si="3"/>
        <v/>
      </c>
    </row>
    <row r="41" spans="2:14" x14ac:dyDescent="0.25">
      <c r="L41" t="str">
        <f t="shared" ref="L41" si="4">IF(D41=$J$5,5,"")</f>
        <v/>
      </c>
    </row>
  </sheetData>
  <mergeCells count="5">
    <mergeCell ref="B1:E1"/>
    <mergeCell ref="A3:C3"/>
    <mergeCell ref="A4:B4"/>
    <mergeCell ref="A5:B5"/>
    <mergeCell ref="G5:G12"/>
  </mergeCells>
  <dataValidations count="1">
    <dataValidation type="list" allowBlank="1" showInputMessage="1" showErrorMessage="1" sqref="D31:D40 D20:D29 D9:D18">
      <formula1>$J$1:$J$6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Q44"/>
  <sheetViews>
    <sheetView workbookViewId="0"/>
  </sheetViews>
  <sheetFormatPr baseColWidth="10" defaultRowHeight="15" x14ac:dyDescent="0.25"/>
  <cols>
    <col min="1" max="1" width="6.42578125" customWidth="1"/>
    <col min="5" max="5" width="11.42578125" customWidth="1"/>
    <col min="11" max="11" width="5.28515625" customWidth="1"/>
  </cols>
  <sheetData>
    <row r="1" spans="1:17" ht="16.5" thickBot="1" x14ac:dyDescent="0.3">
      <c r="B1" s="138" t="s">
        <v>86</v>
      </c>
      <c r="C1" s="139"/>
      <c r="D1" s="139"/>
      <c r="E1" s="139"/>
      <c r="F1" s="139"/>
      <c r="G1" s="139"/>
      <c r="H1" s="139"/>
      <c r="I1" s="139"/>
      <c r="J1" s="140"/>
    </row>
    <row r="2" spans="1:17" ht="15.75" thickBot="1" x14ac:dyDescent="0.3"/>
    <row r="3" spans="1:17" ht="16.5" thickBot="1" x14ac:dyDescent="0.3">
      <c r="B3" s="129" t="s">
        <v>54</v>
      </c>
      <c r="C3" s="130"/>
      <c r="D3" s="130"/>
      <c r="E3" s="130"/>
      <c r="F3" s="130"/>
      <c r="G3" s="130"/>
      <c r="H3" s="130"/>
      <c r="I3" s="130"/>
      <c r="J3" s="131"/>
    </row>
    <row r="4" spans="1:17" ht="15.75" thickBot="1" x14ac:dyDescent="0.3">
      <c r="Q4" t="s">
        <v>172</v>
      </c>
    </row>
    <row r="5" spans="1:17" ht="15" customHeight="1" thickBot="1" x14ac:dyDescent="0.3">
      <c r="B5" s="141" t="s">
        <v>88</v>
      </c>
      <c r="C5" s="142"/>
      <c r="D5" s="145" t="str">
        <f>IF(EvaluationConformité!K8=0,"",IF(EvaluationConformité!K8=100,"Félicitation votre système documentaire est conforme à la norme ISO 9001:2008.","Malheureusement, votre système documentaire n'est pas conforme à la norme ISO 9001:2008. Il vous reste encore quelques efforts à fournir pour y arriver."))</f>
        <v/>
      </c>
      <c r="E5" s="88"/>
      <c r="F5" s="88"/>
      <c r="G5" s="88"/>
      <c r="H5" s="88"/>
      <c r="I5" s="88"/>
      <c r="J5" s="88"/>
      <c r="N5" s="123" t="s">
        <v>9</v>
      </c>
      <c r="O5" s="124"/>
      <c r="P5" s="29">
        <f>EvaluationConformité!K9</f>
        <v>0</v>
      </c>
      <c r="Q5" s="153">
        <f>P5/100</f>
        <v>0</v>
      </c>
    </row>
    <row r="6" spans="1:17" ht="16.5" thickBot="1" x14ac:dyDescent="0.3">
      <c r="B6" s="143"/>
      <c r="C6" s="144"/>
      <c r="D6" s="145"/>
      <c r="E6" s="88"/>
      <c r="F6" s="88"/>
      <c r="G6" s="88"/>
      <c r="H6" s="88"/>
      <c r="I6" s="88"/>
      <c r="J6" s="88"/>
      <c r="N6" s="125" t="s">
        <v>14</v>
      </c>
      <c r="O6" s="126"/>
      <c r="P6" s="29">
        <f>EvaluationConformité!K15</f>
        <v>0</v>
      </c>
      <c r="Q6" s="153">
        <f t="shared" ref="Q6:Q8" si="0">P6/100</f>
        <v>0</v>
      </c>
    </row>
    <row r="7" spans="1:17" s="29" customFormat="1" ht="16.5" thickBot="1" x14ac:dyDescent="0.3">
      <c r="B7" s="33"/>
      <c r="C7" s="33"/>
      <c r="D7" s="33"/>
      <c r="E7" s="33"/>
      <c r="F7" s="32"/>
      <c r="G7" s="32"/>
      <c r="H7" s="32"/>
      <c r="I7" s="32"/>
      <c r="J7" s="32"/>
      <c r="N7" s="125" t="s">
        <v>34</v>
      </c>
      <c r="O7" s="126"/>
      <c r="P7" s="29">
        <f>EvaluationConformité!K27</f>
        <v>0</v>
      </c>
      <c r="Q7" s="153">
        <f t="shared" si="0"/>
        <v>0</v>
      </c>
    </row>
    <row r="8" spans="1:17" ht="16.5" thickBot="1" x14ac:dyDescent="0.3">
      <c r="B8" s="135" t="s">
        <v>89</v>
      </c>
      <c r="C8" s="136"/>
      <c r="D8" s="136"/>
      <c r="E8" s="137"/>
      <c r="F8" s="88" t="str">
        <f>IF(EvaluationConformité!K11=0,"",IF(EvaluationConformité!K9=100,"Félicitation, votre manuel qualité est conforme aux exigences.","Malheureusement, votre manuel qualité n'est pas encore conforme à la norme ISO. Il vous reste quelques points à retravailler."))</f>
        <v/>
      </c>
      <c r="G8" s="88"/>
      <c r="H8" s="88"/>
      <c r="I8" s="88"/>
      <c r="J8" s="88"/>
      <c r="N8" s="125" t="s">
        <v>46</v>
      </c>
      <c r="O8" s="126"/>
      <c r="P8" s="29">
        <f>EvaluationConformité!K36</f>
        <v>0</v>
      </c>
      <c r="Q8" s="153">
        <f t="shared" si="0"/>
        <v>0</v>
      </c>
    </row>
    <row r="9" spans="1:17" x14ac:dyDescent="0.25">
      <c r="A9" s="29"/>
      <c r="B9" s="33"/>
      <c r="C9" s="33"/>
      <c r="D9" s="33"/>
      <c r="E9" s="33"/>
      <c r="F9" s="88"/>
      <c r="G9" s="88"/>
      <c r="H9" s="88"/>
      <c r="I9" s="88"/>
      <c r="J9" s="88"/>
    </row>
    <row r="10" spans="1:17" ht="15.75" thickBot="1" x14ac:dyDescent="0.3">
      <c r="A10" s="29"/>
      <c r="B10" s="33"/>
      <c r="C10" s="33"/>
      <c r="D10" s="33"/>
      <c r="E10" s="33"/>
      <c r="F10" s="88"/>
      <c r="G10" s="88"/>
      <c r="H10" s="88"/>
      <c r="I10" s="88"/>
      <c r="J10" s="88"/>
    </row>
    <row r="11" spans="1:17" ht="15.75" thickBot="1" x14ac:dyDescent="0.3">
      <c r="B11" s="135" t="s">
        <v>90</v>
      </c>
      <c r="C11" s="136"/>
      <c r="D11" s="136"/>
      <c r="E11" s="137"/>
      <c r="F11" s="134" t="str">
        <f>IF(EvaluationConformité!K19=0,"",IF(EvaluationConformité!K15=100,"Félicitation, les documents de votre système sont conformes à la norme ISO 9001:2008.","Malheureusement, vos documents ne sont pas encore assez maîtrisés pour être conforme à la norme. Encore quelques efforts."))</f>
        <v/>
      </c>
      <c r="G11" s="134"/>
      <c r="H11" s="134"/>
      <c r="I11" s="134"/>
      <c r="J11" s="134"/>
    </row>
    <row r="12" spans="1:17" x14ac:dyDescent="0.25">
      <c r="A12" s="29"/>
      <c r="B12" s="33"/>
      <c r="C12" s="33"/>
      <c r="D12" s="33"/>
      <c r="E12" s="33"/>
      <c r="F12" s="134"/>
      <c r="G12" s="134"/>
      <c r="H12" s="134"/>
      <c r="I12" s="134"/>
      <c r="J12" s="134"/>
    </row>
    <row r="13" spans="1:17" ht="15.75" thickBot="1" x14ac:dyDescent="0.3">
      <c r="A13" s="29"/>
      <c r="B13" s="33"/>
      <c r="C13" s="33"/>
      <c r="D13" s="33"/>
      <c r="E13" s="33"/>
      <c r="F13" s="134"/>
      <c r="G13" s="134"/>
      <c r="H13" s="134"/>
      <c r="I13" s="134"/>
      <c r="J13" s="134"/>
    </row>
    <row r="14" spans="1:17" ht="15.75" thickBot="1" x14ac:dyDescent="0.3">
      <c r="B14" s="135" t="s">
        <v>91</v>
      </c>
      <c r="C14" s="136"/>
      <c r="D14" s="136"/>
      <c r="E14" s="137"/>
      <c r="F14" s="134" t="str">
        <f>IF(EvaluationConformité!K28=0,"",IF(EvaluationConformité!K27=100,"Félicitation, les enregistrements de votre système qualité sont maîtrisés selon les exigences de la norme.","Malheureusement, vos enregistrements qualités ne satisfont pas encore toutes les exigences de la norme. Un petit travail est encore à fournir pour y parvenir."))</f>
        <v/>
      </c>
      <c r="G14" s="134"/>
      <c r="H14" s="134"/>
      <c r="I14" s="134"/>
      <c r="J14" s="134"/>
    </row>
    <row r="15" spans="1:17" x14ac:dyDescent="0.25">
      <c r="A15" s="29"/>
      <c r="B15" s="33"/>
      <c r="C15" s="33"/>
      <c r="D15" s="33"/>
      <c r="E15" s="33"/>
      <c r="F15" s="134"/>
      <c r="G15" s="134"/>
      <c r="H15" s="134"/>
      <c r="I15" s="134"/>
      <c r="J15" s="134"/>
    </row>
    <row r="16" spans="1:17" ht="15.75" thickBot="1" x14ac:dyDescent="0.3">
      <c r="A16" s="29"/>
      <c r="B16" s="33"/>
      <c r="C16" s="33"/>
      <c r="D16" s="33"/>
      <c r="E16" s="33"/>
      <c r="F16" s="134"/>
      <c r="G16" s="134"/>
      <c r="H16" s="134"/>
      <c r="I16" s="134"/>
      <c r="J16" s="134"/>
    </row>
    <row r="17" spans="2:10" ht="15.75" thickBot="1" x14ac:dyDescent="0.3">
      <c r="B17" s="135" t="s">
        <v>92</v>
      </c>
      <c r="C17" s="136"/>
      <c r="D17" s="136"/>
      <c r="E17" s="137"/>
      <c r="F17" s="134" t="str">
        <f>IF(EvaluationConformité!K37=0,"",IF(AND(EvaluationConformité!K36=100,EvaluationConformité!I27=100,EvaluationConformité!I15=100,EvaluationConformité!I12=100),"Félicitation, vous disposez de tous les documents exigés par la norme ISO 9001-2008.","Malheureusement, vous ne disposez pas de tous les documents satisfaisants aux exigences de la norme."))</f>
        <v/>
      </c>
      <c r="G17" s="134"/>
      <c r="H17" s="134"/>
      <c r="I17" s="134"/>
      <c r="J17" s="134"/>
    </row>
    <row r="18" spans="2:10" x14ac:dyDescent="0.25">
      <c r="F18" s="134"/>
      <c r="G18" s="134"/>
      <c r="H18" s="134"/>
      <c r="I18" s="134"/>
      <c r="J18" s="134"/>
    </row>
    <row r="19" spans="2:10" x14ac:dyDescent="0.25">
      <c r="F19" s="134"/>
      <c r="G19" s="134"/>
      <c r="H19" s="134"/>
      <c r="I19" s="134"/>
      <c r="J19" s="134"/>
    </row>
    <row r="20" spans="2:10" ht="15.75" thickBot="1" x14ac:dyDescent="0.3"/>
    <row r="21" spans="2:10" ht="16.5" thickBot="1" x14ac:dyDescent="0.3">
      <c r="B21" s="129" t="s">
        <v>73</v>
      </c>
      <c r="C21" s="130"/>
      <c r="D21" s="130"/>
      <c r="E21" s="130"/>
      <c r="F21" s="130"/>
      <c r="G21" s="130"/>
      <c r="H21" s="130"/>
      <c r="I21" s="130"/>
      <c r="J21" s="131"/>
    </row>
    <row r="22" spans="2:10" ht="15.75" thickBot="1" x14ac:dyDescent="0.3"/>
    <row r="23" spans="2:10" ht="15.75" thickBot="1" x14ac:dyDescent="0.3">
      <c r="B23" s="132" t="s">
        <v>73</v>
      </c>
      <c r="C23" s="133"/>
      <c r="D23" s="134" t="str">
        <f>IF(CalculsPerformance!G7="","",IF(CalculsPerformance!G7&gt;66,CalculsPerformance!C10,IF(CalculsPerformance!G7&lt;33,CalculsPerformance!C12,CalculsPerformance!C11)))</f>
        <v/>
      </c>
      <c r="E23" s="134"/>
      <c r="F23" s="134"/>
      <c r="G23" s="134"/>
      <c r="H23" s="134"/>
      <c r="I23" s="134"/>
      <c r="J23" s="134"/>
    </row>
    <row r="24" spans="2:10" x14ac:dyDescent="0.25">
      <c r="D24" s="134"/>
      <c r="E24" s="134"/>
      <c r="F24" s="134"/>
      <c r="G24" s="134"/>
      <c r="H24" s="134"/>
      <c r="I24" s="134"/>
      <c r="J24" s="134"/>
    </row>
    <row r="25" spans="2:10" ht="15.75" thickBot="1" x14ac:dyDescent="0.3"/>
    <row r="26" spans="2:10" ht="15.75" thickBot="1" x14ac:dyDescent="0.3">
      <c r="B26" s="132" t="s">
        <v>118</v>
      </c>
      <c r="C26" s="133"/>
      <c r="D26" s="134" t="str">
        <f>IF(CalculsPerformance!G4="","",IF(CalculsPerformance!G4&gt;66,CalculsPerformance!C13,IF(CalculsPerformance!G4&lt;33,CalculsPerformance!C15,CalculsPerformance!C14)))</f>
        <v/>
      </c>
      <c r="E26" s="134"/>
      <c r="F26" s="134"/>
      <c r="G26" s="134"/>
      <c r="H26" s="134"/>
      <c r="I26" s="134"/>
      <c r="J26" s="134"/>
    </row>
    <row r="27" spans="2:10" ht="15.75" thickBot="1" x14ac:dyDescent="0.3">
      <c r="D27" s="134"/>
      <c r="E27" s="134"/>
      <c r="F27" s="134"/>
      <c r="G27" s="134"/>
      <c r="H27" s="134"/>
      <c r="I27" s="134"/>
      <c r="J27" s="134"/>
    </row>
    <row r="28" spans="2:10" ht="15.75" thickBot="1" x14ac:dyDescent="0.3">
      <c r="B28" s="132" t="s">
        <v>117</v>
      </c>
      <c r="C28" s="133"/>
      <c r="D28" s="134" t="str">
        <f>IF(CalculsPerformance!G5="","",IF(CalculsPerformance!G5&gt;66,CalculsPerformance!C16,IF(CalculsPerformance!G5&lt;33,CalculsPerformance!C18,CalculsPerformance!C17)))</f>
        <v/>
      </c>
      <c r="E28" s="134"/>
      <c r="F28" s="134"/>
      <c r="G28" s="134"/>
      <c r="H28" s="134"/>
      <c r="I28" s="134"/>
      <c r="J28" s="134"/>
    </row>
    <row r="29" spans="2:10" ht="15.75" thickBot="1" x14ac:dyDescent="0.3">
      <c r="D29" s="134"/>
      <c r="E29" s="134"/>
      <c r="F29" s="134"/>
      <c r="G29" s="134"/>
      <c r="H29" s="134"/>
      <c r="I29" s="134"/>
      <c r="J29" s="134"/>
    </row>
    <row r="30" spans="2:10" ht="15.75" thickBot="1" x14ac:dyDescent="0.3">
      <c r="B30" s="62" t="s">
        <v>116</v>
      </c>
      <c r="C30" s="63"/>
      <c r="D30" s="134" t="str">
        <f>IF(CalculsPerformance!G6="","",IF(CalculsPerformance!G6&gt;66,CalculsPerformance!C19,IF(CalculsPerformance!G6&lt;33,CalculsPerformance!C21,CalculsPerformance!C20)))</f>
        <v/>
      </c>
      <c r="E30" s="134"/>
      <c r="F30" s="134"/>
      <c r="G30" s="134"/>
      <c r="H30" s="134"/>
      <c r="I30" s="134"/>
      <c r="J30" s="134"/>
    </row>
    <row r="31" spans="2:10" x14ac:dyDescent="0.25">
      <c r="D31" s="134"/>
      <c r="E31" s="134"/>
      <c r="F31" s="134"/>
      <c r="G31" s="134"/>
      <c r="H31" s="134"/>
      <c r="I31" s="134"/>
      <c r="J31" s="134"/>
    </row>
    <row r="32" spans="2:10" ht="15.75" thickBot="1" x14ac:dyDescent="0.3"/>
    <row r="33" spans="2:10" ht="16.5" thickBot="1" x14ac:dyDescent="0.3">
      <c r="B33" s="129" t="s">
        <v>132</v>
      </c>
      <c r="C33" s="130"/>
      <c r="D33" s="130"/>
      <c r="E33" s="130"/>
      <c r="F33" s="130"/>
      <c r="G33" s="130"/>
      <c r="H33" s="130"/>
      <c r="I33" s="130"/>
      <c r="J33" s="131"/>
    </row>
    <row r="34" spans="2:10" ht="15.75" thickBot="1" x14ac:dyDescent="0.3"/>
    <row r="35" spans="2:10" ht="15.75" thickBot="1" x14ac:dyDescent="0.3">
      <c r="C35" s="183" t="s">
        <v>132</v>
      </c>
      <c r="D35" s="184"/>
      <c r="E35" s="184"/>
      <c r="F35" s="184"/>
      <c r="G35" s="184"/>
      <c r="H35" s="184"/>
      <c r="I35" s="185"/>
    </row>
    <row r="36" spans="2:10" ht="15.75" thickBot="1" x14ac:dyDescent="0.3"/>
    <row r="37" spans="2:10" ht="15" customHeight="1" x14ac:dyDescent="0.25">
      <c r="C37" s="186" t="s">
        <v>175</v>
      </c>
      <c r="D37" s="181"/>
      <c r="E37" s="181"/>
      <c r="F37" s="181"/>
      <c r="G37" s="181"/>
      <c r="H37" s="181"/>
      <c r="I37" s="187"/>
    </row>
    <row r="38" spans="2:10" x14ac:dyDescent="0.25">
      <c r="C38" s="188"/>
      <c r="D38" s="182"/>
      <c r="E38" s="182"/>
      <c r="F38" s="182"/>
      <c r="G38" s="182"/>
      <c r="H38" s="182"/>
      <c r="I38" s="189"/>
    </row>
    <row r="39" spans="2:10" x14ac:dyDescent="0.25">
      <c r="C39" s="188"/>
      <c r="D39" s="182"/>
      <c r="E39" s="182"/>
      <c r="F39" s="182"/>
      <c r="G39" s="182"/>
      <c r="H39" s="182"/>
      <c r="I39" s="189"/>
    </row>
    <row r="40" spans="2:10" x14ac:dyDescent="0.25">
      <c r="C40" s="188"/>
      <c r="D40" s="182"/>
      <c r="E40" s="182"/>
      <c r="F40" s="182"/>
      <c r="G40" s="182"/>
      <c r="H40" s="182"/>
      <c r="I40" s="189"/>
    </row>
    <row r="41" spans="2:10" x14ac:dyDescent="0.25">
      <c r="C41" s="188"/>
      <c r="D41" s="182"/>
      <c r="E41" s="182"/>
      <c r="F41" s="182"/>
      <c r="G41" s="182"/>
      <c r="H41" s="182"/>
      <c r="I41" s="189"/>
    </row>
    <row r="42" spans="2:10" x14ac:dyDescent="0.25">
      <c r="C42" s="188"/>
      <c r="D42" s="182"/>
      <c r="E42" s="182"/>
      <c r="F42" s="182"/>
      <c r="G42" s="182"/>
      <c r="H42" s="182"/>
      <c r="I42" s="189"/>
    </row>
    <row r="43" spans="2:10" x14ac:dyDescent="0.25">
      <c r="C43" s="188"/>
      <c r="D43" s="182"/>
      <c r="E43" s="182"/>
      <c r="F43" s="182"/>
      <c r="G43" s="182"/>
      <c r="H43" s="182"/>
      <c r="I43" s="189"/>
    </row>
    <row r="44" spans="2:10" ht="15.75" thickBot="1" x14ac:dyDescent="0.3">
      <c r="C44" s="190"/>
      <c r="D44" s="191"/>
      <c r="E44" s="191"/>
      <c r="F44" s="191"/>
      <c r="G44" s="191"/>
      <c r="H44" s="191"/>
      <c r="I44" s="192"/>
    </row>
  </sheetData>
  <mergeCells count="27">
    <mergeCell ref="C37:I44"/>
    <mergeCell ref="C35:I35"/>
    <mergeCell ref="B1:J1"/>
    <mergeCell ref="B3:J3"/>
    <mergeCell ref="B5:C6"/>
    <mergeCell ref="D5:J6"/>
    <mergeCell ref="F8:J10"/>
    <mergeCell ref="N5:O5"/>
    <mergeCell ref="N6:O6"/>
    <mergeCell ref="N7:O7"/>
    <mergeCell ref="N8:O8"/>
    <mergeCell ref="D30:J31"/>
    <mergeCell ref="B11:E11"/>
    <mergeCell ref="B8:E8"/>
    <mergeCell ref="B17:E17"/>
    <mergeCell ref="B14:E14"/>
    <mergeCell ref="F11:J13"/>
    <mergeCell ref="F14:J16"/>
    <mergeCell ref="F17:J19"/>
    <mergeCell ref="B33:J33"/>
    <mergeCell ref="B21:J21"/>
    <mergeCell ref="B26:C26"/>
    <mergeCell ref="B28:C28"/>
    <mergeCell ref="D26:J27"/>
    <mergeCell ref="D28:J29"/>
    <mergeCell ref="B23:C23"/>
    <mergeCell ref="D23:J24"/>
  </mergeCells>
  <conditionalFormatting sqref="F8:J10">
    <cfRule type="cellIs" dxfId="21" priority="21" operator="equal">
      <formula>"Félicitation, votre manuel qualité est conforme aux exigences."</formula>
    </cfRule>
    <cfRule type="cellIs" dxfId="20" priority="22" operator="equal">
      <formula>"Malheureusement, votre manuel qualité n'est pas encore conforme à la norme ISO. Il vous reste quelques points à retravailler."</formula>
    </cfRule>
  </conditionalFormatting>
  <conditionalFormatting sqref="D5:J6">
    <cfRule type="cellIs" dxfId="19" priority="19" operator="equal">
      <formula>"Félicitation votre système documentaire est conforme à la norme ISO 9001:2008."</formula>
    </cfRule>
    <cfRule type="cellIs" dxfId="18" priority="20" operator="equal">
      <formula>"Malheureusement, votre système documentaire n'est pas conforme à la norme ISO 9001:2008. Il vous reste encore quelques efforts à fournir pour y arriver."</formula>
    </cfRule>
  </conditionalFormatting>
  <conditionalFormatting sqref="F11:J13">
    <cfRule type="cellIs" dxfId="17" priority="17" operator="equal">
      <formula>"Félicitation, les documents de votre système sont conformes à la norme ISO 9001:2008."</formula>
    </cfRule>
    <cfRule type="cellIs" dxfId="16" priority="18" operator="equal">
      <formula>"Malheureusement, vos documents ne sont pas encore assez maîtrisés pour être conforme à la norme. Encore quelques efforts."</formula>
    </cfRule>
  </conditionalFormatting>
  <conditionalFormatting sqref="F14:J16">
    <cfRule type="cellIs" dxfId="15" priority="15" operator="equal">
      <formula>"Félicitation, les enregistrements de votre système qualité sont maîtrisés selon les exigences de la norme."</formula>
    </cfRule>
    <cfRule type="cellIs" dxfId="14" priority="16" operator="equal">
      <formula>"Malheureusement, vos enregistrements qualités ne satisfont pas encore toutes les exigences de la norme. Un petit travail est encore à fournir pour y parvenir."</formula>
    </cfRule>
  </conditionalFormatting>
  <conditionalFormatting sqref="F17:J19">
    <cfRule type="cellIs" dxfId="13" priority="13" operator="equal">
      <formula>"Félicitation, vous disposez de tous les documents exigés par la norme ISO 9001-2008."</formula>
    </cfRule>
    <cfRule type="cellIs" dxfId="12" priority="14" operator="equal">
      <formula>"Malheureusement, vous ne disposez pas de tous les documents satisfaisants aux exigences de la norme."</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10" operator="equal" id="{108E1B2C-D7FC-42E4-B6A2-419DF9E6B67F}">
            <xm:f>CalculsPerformance!$C$15</xm:f>
            <x14:dxf>
              <font>
                <color rgb="FF9C0006"/>
              </font>
              <fill>
                <patternFill>
                  <bgColor rgb="FFFFC7CE"/>
                </patternFill>
              </fill>
            </x14:dxf>
          </x14:cfRule>
          <x14:cfRule type="cellIs" priority="11" operator="equal" id="{189199D5-BCD4-4648-828E-8730C0E10D9B}">
            <xm:f>CalculsPerformance!$C$14</xm:f>
            <x14:dxf>
              <font>
                <color rgb="FF9C6500"/>
              </font>
              <fill>
                <patternFill>
                  <bgColor rgb="FFFFEB9C"/>
                </patternFill>
              </fill>
            </x14:dxf>
          </x14:cfRule>
          <x14:cfRule type="cellIs" priority="12" operator="equal" id="{C183043B-CB80-4278-8C0E-6C9318B213EB}">
            <xm:f>CalculsPerformance!$C$13</xm:f>
            <x14:dxf>
              <font>
                <color rgb="FF006100"/>
              </font>
              <fill>
                <patternFill>
                  <bgColor rgb="FFC6EFCE"/>
                </patternFill>
              </fill>
            </x14:dxf>
          </x14:cfRule>
          <xm:sqref>D26:J27</xm:sqref>
        </x14:conditionalFormatting>
        <x14:conditionalFormatting xmlns:xm="http://schemas.microsoft.com/office/excel/2006/main">
          <x14:cfRule type="cellIs" priority="7" operator="equal" id="{EF570A9D-D727-4CB2-8A1C-7538668CEA83}">
            <xm:f>CalculsPerformance!$C$18</xm:f>
            <x14:dxf>
              <font>
                <color rgb="FF9C0006"/>
              </font>
              <fill>
                <patternFill>
                  <bgColor rgb="FFFFC7CE"/>
                </patternFill>
              </fill>
            </x14:dxf>
          </x14:cfRule>
          <x14:cfRule type="cellIs" priority="8" operator="equal" id="{354CE62A-E960-44A8-86F9-216EB32EC752}">
            <xm:f>CalculsPerformance!$C$17</xm:f>
            <x14:dxf>
              <font>
                <color rgb="FF9C6500"/>
              </font>
              <fill>
                <patternFill>
                  <bgColor rgb="FFFFEB9C"/>
                </patternFill>
              </fill>
            </x14:dxf>
          </x14:cfRule>
          <x14:cfRule type="cellIs" priority="9" operator="equal" id="{161950D7-982C-4EEF-9358-15ACC781F560}">
            <xm:f>CalculsPerformance!$C$16</xm:f>
            <x14:dxf>
              <font>
                <color rgb="FF006100"/>
              </font>
              <fill>
                <patternFill>
                  <bgColor rgb="FFC6EFCE"/>
                </patternFill>
              </fill>
            </x14:dxf>
          </x14:cfRule>
          <xm:sqref>D28:J29</xm:sqref>
        </x14:conditionalFormatting>
        <x14:conditionalFormatting xmlns:xm="http://schemas.microsoft.com/office/excel/2006/main">
          <x14:cfRule type="cellIs" priority="4" operator="equal" id="{93269AC8-BA0E-4DDE-9322-5703E0BC641B}">
            <xm:f>CalculsPerformance!$C$21</xm:f>
            <x14:dxf>
              <font>
                <color rgb="FF9C0006"/>
              </font>
              <fill>
                <patternFill>
                  <bgColor rgb="FFFFC7CE"/>
                </patternFill>
              </fill>
            </x14:dxf>
          </x14:cfRule>
          <x14:cfRule type="cellIs" priority="5" operator="equal" id="{4BE1F5E3-6F64-4135-8E27-995527CBAD90}">
            <xm:f>CalculsPerformance!$C$20</xm:f>
            <x14:dxf>
              <font>
                <color rgb="FF9C6500"/>
              </font>
              <fill>
                <patternFill>
                  <bgColor rgb="FFFFEB9C"/>
                </patternFill>
              </fill>
            </x14:dxf>
          </x14:cfRule>
          <x14:cfRule type="cellIs" priority="6" operator="equal" id="{27146AF1-29EE-451B-BD1F-B93E84B4B476}">
            <xm:f>CalculsPerformance!$C$19</xm:f>
            <x14:dxf>
              <font>
                <color rgb="FF006100"/>
              </font>
              <fill>
                <patternFill>
                  <bgColor rgb="FFC6EFCE"/>
                </patternFill>
              </fill>
            </x14:dxf>
          </x14:cfRule>
          <xm:sqref>D30:J31</xm:sqref>
        </x14:conditionalFormatting>
        <x14:conditionalFormatting xmlns:xm="http://schemas.microsoft.com/office/excel/2006/main">
          <x14:cfRule type="cellIs" priority="1" operator="equal" id="{AC763C94-75B5-4F86-9115-6A543C061783}">
            <xm:f>CalculsPerformance!$C$12</xm:f>
            <x14:dxf>
              <font>
                <color rgb="FF9C0006"/>
              </font>
              <fill>
                <patternFill>
                  <bgColor rgb="FFFFC7CE"/>
                </patternFill>
              </fill>
            </x14:dxf>
          </x14:cfRule>
          <x14:cfRule type="cellIs" priority="2" operator="equal" id="{4A6C0244-6EBB-4346-B83E-985D60C7C7AF}">
            <xm:f>CalculsPerformance!$C$11</xm:f>
            <x14:dxf>
              <font>
                <color rgb="FF9C6500"/>
              </font>
              <fill>
                <patternFill>
                  <bgColor rgb="FFFFEB9C"/>
                </patternFill>
              </fill>
            </x14:dxf>
          </x14:cfRule>
          <x14:cfRule type="cellIs" priority="3" operator="equal" id="{A8751C7B-D930-4C43-8555-6A554FC5AB79}">
            <xm:f>CalculsPerformance!$C$10</xm:f>
            <x14:dxf>
              <font>
                <color rgb="FF006100"/>
              </font>
              <fill>
                <patternFill>
                  <bgColor rgb="FFC6EFCE"/>
                </patternFill>
              </fill>
            </x14:dxf>
          </x14:cfRule>
          <xm:sqref>D23:J24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I28"/>
  <sheetViews>
    <sheetView workbookViewId="0">
      <selection activeCell="B5" sqref="B5"/>
    </sheetView>
  </sheetViews>
  <sheetFormatPr baseColWidth="10" defaultRowHeight="15" x14ac:dyDescent="0.25"/>
  <cols>
    <col min="1" max="1" width="14.140625" bestFit="1" customWidth="1"/>
    <col min="2" max="2" width="18.7109375" customWidth="1"/>
    <col min="3" max="3" width="21.28515625" customWidth="1"/>
    <col min="4" max="4" width="19" customWidth="1"/>
    <col min="5" max="5" width="16" customWidth="1"/>
    <col min="6" max="6" width="15.85546875" customWidth="1"/>
  </cols>
  <sheetData>
    <row r="1" spans="1:9" ht="21" x14ac:dyDescent="0.35">
      <c r="B1" s="150" t="s">
        <v>119</v>
      </c>
      <c r="C1" s="151"/>
      <c r="D1" s="151"/>
      <c r="E1" s="151"/>
      <c r="F1" s="151"/>
    </row>
    <row r="2" spans="1:9" ht="15.75" thickBot="1" x14ac:dyDescent="0.3"/>
    <row r="3" spans="1:9" ht="15.75" thickBot="1" x14ac:dyDescent="0.3">
      <c r="B3" s="11" t="s">
        <v>160</v>
      </c>
      <c r="C3" s="12" t="s">
        <v>163</v>
      </c>
      <c r="D3" s="12" t="s">
        <v>164</v>
      </c>
      <c r="E3" s="12" t="s">
        <v>165</v>
      </c>
      <c r="F3" s="12" t="s">
        <v>166</v>
      </c>
      <c r="G3" s="30" t="s">
        <v>85</v>
      </c>
    </row>
    <row r="4" spans="1:9" x14ac:dyDescent="0.25">
      <c r="A4" s="34" t="s">
        <v>74</v>
      </c>
      <c r="B4" s="72" t="str">
        <f>IF('EvaluationPerformance-1'!N11&lt;&gt;0,'EvaluationPerformance-1'!N13,"")</f>
        <v/>
      </c>
      <c r="C4" s="72" t="str">
        <f>IF('EvaluationPerformance-2'!N11&lt;&gt;0,'EvaluationPerformance-2'!N13,"")</f>
        <v/>
      </c>
      <c r="D4" s="72" t="str">
        <f>IF('EvaluationPerformance-3'!N11&lt;&gt;0,'EvaluationPerformance-3'!N13,"")</f>
        <v/>
      </c>
      <c r="E4" s="72" t="str">
        <f>IF('EvaluationPerformance-4'!N11&lt;&gt;0,'EvaluationPerformance-4'!N13,"")</f>
        <v/>
      </c>
      <c r="F4" s="72" t="str">
        <f>IF('EvaluationPerformance-5'!N11&lt;&gt;0,'EvaluationPerformance-5'!N13,"")</f>
        <v/>
      </c>
      <c r="G4" s="34" t="str">
        <f>IF(B4&lt;&gt;"",AVERAGE(B4:F4),"")</f>
        <v/>
      </c>
    </row>
    <row r="5" spans="1:9" x14ac:dyDescent="0.25">
      <c r="A5" s="3" t="s">
        <v>75</v>
      </c>
      <c r="B5" s="73" t="str">
        <f>IF('EvaluationPerformance-1'!N22&lt;&gt;0,'EvaluationPerformance-1'!N24,"")</f>
        <v/>
      </c>
      <c r="C5" s="74" t="str">
        <f>IF('EvaluationPerformance-2'!N22&lt;&gt;0,'EvaluationPerformance-2'!N24,"")</f>
        <v/>
      </c>
      <c r="D5" s="74" t="str">
        <f>IF('EvaluationPerformance-3'!N22&lt;&gt;0,'EvaluationPerformance-3'!N24,"")</f>
        <v/>
      </c>
      <c r="E5" s="74" t="str">
        <f>IF('EvaluationPerformance-4'!N22&lt;&gt;0,'EvaluationPerformance-4'!N24,"")</f>
        <v/>
      </c>
      <c r="F5" s="74" t="str">
        <f>IF('EvaluationPerformance-5'!N22&lt;&gt;0,'EvaluationPerformance-5'!N24,"")</f>
        <v/>
      </c>
      <c r="G5" s="3" t="str">
        <f>IF(B5&lt;&gt;"",AVERAGE(B5:F5),"")</f>
        <v/>
      </c>
    </row>
    <row r="6" spans="1:9" ht="15.75" thickBot="1" x14ac:dyDescent="0.3">
      <c r="A6" s="3" t="s">
        <v>79</v>
      </c>
      <c r="B6" s="73" t="str">
        <f>IF('EvaluationPerformance-1'!N22&lt;&gt;0,'EvaluationPerformance-1'!N24,"")</f>
        <v/>
      </c>
      <c r="C6" s="74" t="str">
        <f>IF('EvaluationPerformance-2'!N22&lt;&gt;0,'EvaluationPerformance-2'!N24,"")</f>
        <v/>
      </c>
      <c r="D6" s="74" t="str">
        <f>IF('EvaluationPerformance-3'!N22&lt;&gt;0,'EvaluationPerformance-3'!N24,"")</f>
        <v/>
      </c>
      <c r="E6" s="74" t="str">
        <f>IF('EvaluationPerformance-4'!N22&lt;&gt;0,'EvaluationPerformance-4'!N24,"")</f>
        <v/>
      </c>
      <c r="F6" s="74" t="str">
        <f>IF('EvaluationPerformance-5'!N22&lt;&gt;0,'EvaluationPerformance-5'!N24,"")</f>
        <v/>
      </c>
      <c r="G6" s="3" t="str">
        <f>IF(B6&lt;&gt;"",AVERAGE(B6:F6),"")</f>
        <v/>
      </c>
    </row>
    <row r="7" spans="1:9" ht="15.75" thickBot="1" x14ac:dyDescent="0.3">
      <c r="A7" s="67" t="s">
        <v>73</v>
      </c>
      <c r="B7" s="12" t="str">
        <f>IF(B4&lt;&gt;"",AVERAGE(B4:B6),"")</f>
        <v/>
      </c>
      <c r="C7" s="12" t="str">
        <f>IF(C4&lt;&gt;"",AVERAGE(C4:C6),"")</f>
        <v/>
      </c>
      <c r="D7" s="12" t="str">
        <f t="shared" ref="D7:G7" si="0">IF(D4&lt;&gt;"",AVERAGE(D4:D6),"")</f>
        <v/>
      </c>
      <c r="E7" s="12" t="str">
        <f t="shared" si="0"/>
        <v/>
      </c>
      <c r="F7" s="12" t="str">
        <f t="shared" si="0"/>
        <v/>
      </c>
      <c r="G7" s="30" t="str">
        <f t="shared" si="0"/>
        <v/>
      </c>
      <c r="H7" s="12" t="str">
        <f>G7</f>
        <v/>
      </c>
      <c r="I7" s="13" t="str">
        <f>G7</f>
        <v/>
      </c>
    </row>
    <row r="10" spans="1:9" x14ac:dyDescent="0.25">
      <c r="A10" s="42" t="s">
        <v>73</v>
      </c>
      <c r="B10" s="48" t="s">
        <v>139</v>
      </c>
      <c r="C10" s="148" t="s">
        <v>151</v>
      </c>
      <c r="D10" s="148"/>
      <c r="E10" s="148"/>
      <c r="F10" s="148"/>
      <c r="G10" s="149"/>
    </row>
    <row r="11" spans="1:9" ht="30.75" customHeight="1" x14ac:dyDescent="0.25">
      <c r="A11" s="54"/>
      <c r="B11" s="66" t="s">
        <v>85</v>
      </c>
      <c r="C11" s="146" t="s">
        <v>155</v>
      </c>
      <c r="D11" s="146"/>
      <c r="E11" s="146"/>
      <c r="F11" s="146"/>
      <c r="G11" s="147"/>
    </row>
    <row r="12" spans="1:9" ht="29.25" customHeight="1" x14ac:dyDescent="0.25">
      <c r="A12" s="45"/>
      <c r="B12" s="49" t="s">
        <v>140</v>
      </c>
      <c r="C12" s="107" t="s">
        <v>154</v>
      </c>
      <c r="D12" s="107"/>
      <c r="E12" s="107"/>
      <c r="F12" s="107"/>
      <c r="G12" s="108"/>
    </row>
    <row r="13" spans="1:9" x14ac:dyDescent="0.25">
      <c r="A13" s="42" t="s">
        <v>74</v>
      </c>
      <c r="B13" s="48" t="s">
        <v>139</v>
      </c>
      <c r="C13" s="104" t="s">
        <v>153</v>
      </c>
      <c r="D13" s="104"/>
      <c r="E13" s="104"/>
      <c r="F13" s="104"/>
      <c r="G13" s="105"/>
    </row>
    <row r="14" spans="1:9" ht="29.25" customHeight="1" x14ac:dyDescent="0.25">
      <c r="A14" s="54"/>
      <c r="B14" s="66" t="s">
        <v>85</v>
      </c>
      <c r="C14" s="146" t="s">
        <v>167</v>
      </c>
      <c r="D14" s="146"/>
      <c r="E14" s="146"/>
      <c r="F14" s="146"/>
      <c r="G14" s="147"/>
    </row>
    <row r="15" spans="1:9" ht="29.25" customHeight="1" x14ac:dyDescent="0.25">
      <c r="A15" s="45"/>
      <c r="B15" s="49" t="s">
        <v>140</v>
      </c>
      <c r="C15" s="107" t="s">
        <v>152</v>
      </c>
      <c r="D15" s="107"/>
      <c r="E15" s="107"/>
      <c r="F15" s="107"/>
      <c r="G15" s="108"/>
    </row>
    <row r="16" spans="1:9" ht="30" customHeight="1" x14ac:dyDescent="0.25">
      <c r="A16" s="42" t="s">
        <v>75</v>
      </c>
      <c r="B16" s="48" t="s">
        <v>139</v>
      </c>
      <c r="C16" s="104" t="s">
        <v>168</v>
      </c>
      <c r="D16" s="104"/>
      <c r="E16" s="104"/>
      <c r="F16" s="104"/>
      <c r="G16" s="105"/>
    </row>
    <row r="17" spans="1:9" x14ac:dyDescent="0.25">
      <c r="A17" s="54"/>
      <c r="B17" s="66" t="s">
        <v>85</v>
      </c>
      <c r="C17" s="146" t="s">
        <v>150</v>
      </c>
      <c r="D17" s="146"/>
      <c r="E17" s="146"/>
      <c r="F17" s="146"/>
      <c r="G17" s="147"/>
    </row>
    <row r="18" spans="1:9" ht="30.75" customHeight="1" x14ac:dyDescent="0.25">
      <c r="A18" s="45"/>
      <c r="B18" s="49" t="s">
        <v>140</v>
      </c>
      <c r="C18" s="107" t="s">
        <v>169</v>
      </c>
      <c r="D18" s="107"/>
      <c r="E18" s="107"/>
      <c r="F18" s="107"/>
      <c r="G18" s="108"/>
    </row>
    <row r="19" spans="1:9" x14ac:dyDescent="0.25">
      <c r="A19" s="42" t="s">
        <v>76</v>
      </c>
      <c r="B19" s="48" t="s">
        <v>139</v>
      </c>
      <c r="C19" s="148" t="s">
        <v>148</v>
      </c>
      <c r="D19" s="148"/>
      <c r="E19" s="148"/>
      <c r="F19" s="148"/>
      <c r="G19" s="149"/>
    </row>
    <row r="20" spans="1:9" ht="30.75" customHeight="1" x14ac:dyDescent="0.25">
      <c r="A20" s="54"/>
      <c r="B20" s="66" t="s">
        <v>141</v>
      </c>
      <c r="C20" s="152" t="s">
        <v>149</v>
      </c>
      <c r="D20" s="146"/>
      <c r="E20" s="146"/>
      <c r="F20" s="146"/>
      <c r="G20" s="147"/>
    </row>
    <row r="21" spans="1:9" ht="30" customHeight="1" x14ac:dyDescent="0.25">
      <c r="A21" s="45"/>
      <c r="B21" s="49" t="s">
        <v>140</v>
      </c>
      <c r="C21" s="106" t="s">
        <v>170</v>
      </c>
      <c r="D21" s="107"/>
      <c r="E21" s="107"/>
      <c r="F21" s="107"/>
      <c r="G21" s="108"/>
    </row>
    <row r="23" spans="1:9" ht="15.75" thickBot="1" x14ac:dyDescent="0.3">
      <c r="B23" t="s">
        <v>173</v>
      </c>
    </row>
    <row r="24" spans="1:9" ht="15.75" thickBot="1" x14ac:dyDescent="0.3">
      <c r="B24" s="58" t="s">
        <v>160</v>
      </c>
      <c r="C24" s="59" t="s">
        <v>163</v>
      </c>
      <c r="D24" s="59" t="s">
        <v>164</v>
      </c>
      <c r="E24" s="59" t="s">
        <v>165</v>
      </c>
      <c r="F24" s="59" t="s">
        <v>166</v>
      </c>
      <c r="G24" s="34" t="s">
        <v>85</v>
      </c>
    </row>
    <row r="25" spans="1:9" x14ac:dyDescent="0.25">
      <c r="A25" s="58" t="s">
        <v>74</v>
      </c>
      <c r="B25" s="161" t="str">
        <f>IF(B4&lt;&gt;"",B4/100,"")</f>
        <v/>
      </c>
      <c r="C25" s="162" t="str">
        <f t="shared" ref="C25:F25" si="1">IF(C4&lt;&gt;"",C4/100,"")</f>
        <v/>
      </c>
      <c r="D25" s="162" t="str">
        <f t="shared" si="1"/>
        <v/>
      </c>
      <c r="E25" s="162" t="str">
        <f t="shared" si="1"/>
        <v/>
      </c>
      <c r="F25" s="157" t="str">
        <f t="shared" si="1"/>
        <v/>
      </c>
      <c r="G25" s="157" t="str">
        <f>IF(G4&lt;&gt;"",G4/100,"")</f>
        <v/>
      </c>
    </row>
    <row r="26" spans="1:9" x14ac:dyDescent="0.25">
      <c r="A26" s="155" t="s">
        <v>75</v>
      </c>
      <c r="B26" s="163" t="str">
        <f t="shared" ref="B26:F26" si="2">IF(B5&lt;&gt;"",B5/100,"")</f>
        <v/>
      </c>
      <c r="C26" s="164" t="str">
        <f t="shared" si="2"/>
        <v/>
      </c>
      <c r="D26" s="164" t="str">
        <f t="shared" si="2"/>
        <v/>
      </c>
      <c r="E26" s="164" t="str">
        <f t="shared" si="2"/>
        <v/>
      </c>
      <c r="F26" s="158" t="str">
        <f t="shared" si="2"/>
        <v/>
      </c>
      <c r="G26" s="158" t="str">
        <f t="shared" ref="G26:I28" si="3">IF(G5&lt;&gt;"",G5/100,"")</f>
        <v/>
      </c>
    </row>
    <row r="27" spans="1:9" ht="15.75" thickBot="1" x14ac:dyDescent="0.3">
      <c r="A27" s="155" t="s">
        <v>79</v>
      </c>
      <c r="B27" s="165" t="str">
        <f t="shared" ref="B27:F28" si="4">IF(B6&lt;&gt;"",B6/100,"")</f>
        <v/>
      </c>
      <c r="C27" s="166" t="str">
        <f t="shared" si="4"/>
        <v/>
      </c>
      <c r="D27" s="166" t="str">
        <f t="shared" si="4"/>
        <v/>
      </c>
      <c r="E27" s="166" t="str">
        <f t="shared" si="4"/>
        <v/>
      </c>
      <c r="F27" s="159" t="str">
        <f t="shared" si="4"/>
        <v/>
      </c>
      <c r="G27" s="159" t="str">
        <f t="shared" si="3"/>
        <v/>
      </c>
    </row>
    <row r="28" spans="1:9" ht="15.75" thickBot="1" x14ac:dyDescent="0.3">
      <c r="A28" s="156" t="s">
        <v>73</v>
      </c>
      <c r="B28" s="165" t="str">
        <f>IF(B7&lt;&gt;"",B7/100,"")</f>
        <v/>
      </c>
      <c r="C28" s="166" t="str">
        <f t="shared" si="4"/>
        <v/>
      </c>
      <c r="D28" s="166" t="str">
        <f t="shared" si="4"/>
        <v/>
      </c>
      <c r="E28" s="166" t="str">
        <f t="shared" si="4"/>
        <v/>
      </c>
      <c r="F28" s="159" t="str">
        <f t="shared" si="4"/>
        <v/>
      </c>
      <c r="G28" s="159" t="str">
        <f t="shared" si="3"/>
        <v/>
      </c>
      <c r="H28" s="160" t="str">
        <f t="shared" si="3"/>
        <v/>
      </c>
      <c r="I28" s="154" t="str">
        <f t="shared" si="3"/>
        <v/>
      </c>
    </row>
  </sheetData>
  <mergeCells count="13">
    <mergeCell ref="C16:G16"/>
    <mergeCell ref="C15:G15"/>
    <mergeCell ref="C14:G14"/>
    <mergeCell ref="C21:G21"/>
    <mergeCell ref="C20:G20"/>
    <mergeCell ref="C19:G19"/>
    <mergeCell ref="C18:G18"/>
    <mergeCell ref="C17:G17"/>
    <mergeCell ref="C13:G13"/>
    <mergeCell ref="C12:G12"/>
    <mergeCell ref="C11:G11"/>
    <mergeCell ref="C10:G10"/>
    <mergeCell ref="B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Présentation</vt:lpstr>
      <vt:lpstr>EvaluationConformité</vt:lpstr>
      <vt:lpstr>EvaluationPerformance-1</vt:lpstr>
      <vt:lpstr>EvaluationPerformance-2</vt:lpstr>
      <vt:lpstr>EvaluationPerformance-3</vt:lpstr>
      <vt:lpstr>EvaluationPerformance-4</vt:lpstr>
      <vt:lpstr>EvaluationPerformance-5</vt:lpstr>
      <vt:lpstr>Résultats</vt:lpstr>
      <vt:lpstr>CalculsPerformance</vt:lpstr>
      <vt:lpstr>EvaluationConformité!Zone_d_impression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Florie Genoud</dc:creator>
  <cp:lastModifiedBy>Florie Genoud</cp:lastModifiedBy>
  <cp:lastPrinted>2014-06-24T09:07:17Z</cp:lastPrinted>
  <dcterms:created xsi:type="dcterms:W3CDTF">2014-05-20T06:41:31Z</dcterms:created>
  <dcterms:modified xsi:type="dcterms:W3CDTF">2014-06-24T12:55:47Z</dcterms:modified>
</cp:coreProperties>
</file>