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91" windowWidth="14760" windowHeight="11700" tabRatio="936" firstSheet="1" activeTab="1"/>
  </bookViews>
  <sheets>
    <sheet name="Evolution doc" sheetId="1" state="hidden" r:id="rId1"/>
    <sheet name="Manuel d'utilisation" sheetId="2" r:id="rId2"/>
    <sheet name="Données" sheetId="3" state="hidden" r:id="rId3"/>
    <sheet name="Diagnostic" sheetId="4" r:id="rId4"/>
    <sheet name="Calculs Kiviat par chapitre" sheetId="5" state="hidden" r:id="rId5"/>
    <sheet name="Notes du diagnostic" sheetId="6" r:id="rId6"/>
    <sheet name="Resultats globaux" sheetId="7" r:id="rId7"/>
    <sheet name="Resultats point 1" sheetId="8" r:id="rId8"/>
    <sheet name="Resultats point 2" sheetId="9" r:id="rId9"/>
    <sheet name="Resultats point 3" sheetId="10" r:id="rId10"/>
    <sheet name="Resultats point 4" sheetId="11" r:id="rId11"/>
    <sheet name="Resultat point 5" sheetId="12" r:id="rId12"/>
    <sheet name="Resultat point 6" sheetId="13" r:id="rId13"/>
    <sheet name="Vision globale des résultats" sheetId="14" r:id="rId14"/>
    <sheet name="Trame pour plan d'actions" sheetId="15" r:id="rId15"/>
  </sheets>
  <definedNames>
    <definedName name="CRITERIA">'Données'!$A$2:$A$6</definedName>
    <definedName name="OLE_LINK3" localSheetId="1">#REF!</definedName>
    <definedName name="Recherche1">'Données'!$A$2:$B$6</definedName>
  </definedNames>
  <calcPr fullCalcOnLoad="1"/>
</workbook>
</file>

<file path=xl/sharedStrings.xml><?xml version="1.0" encoding="utf-8"?>
<sst xmlns="http://schemas.openxmlformats.org/spreadsheetml/2006/main" count="195" uniqueCount="173">
  <si>
    <t>Précise-t-elle la méthode permettant de maîtriser la diffusion des documents d'origine externe?</t>
  </si>
  <si>
    <t>ORGANISME EVALUE:   
EVALUATEUR: 
DATE DE L'EVALUATION:</t>
  </si>
  <si>
    <t>Une procédure de maîtrise de la documentation a-t-elle été rédigée?</t>
  </si>
  <si>
    <t>A améliorer</t>
  </si>
  <si>
    <t>Décrit-elle le mode de révision et de mise à jour de vos documents?</t>
  </si>
  <si>
    <t>Existe-t-il une procédure documentée assurant l'identification, la protection, la conservation et l'élimination des enregistrements?</t>
  </si>
  <si>
    <t>Les enregistrements des revues de direction sont-ils conservés?</t>
  </si>
  <si>
    <t>ORGANISME :</t>
  </si>
  <si>
    <t>PROBLEME 
(anomalies détectées):</t>
  </si>
  <si>
    <t>ACTIONS 
D'AMELIORATION :</t>
  </si>
  <si>
    <t>DATE DE REALISATION PREVUE :</t>
  </si>
  <si>
    <t>RESPONSABLE 
DE L'ACTION :</t>
  </si>
  <si>
    <t>PROCESSUS OU SERVICE :</t>
  </si>
  <si>
    <t>Exclus (NA)</t>
  </si>
  <si>
    <t>Critères d'évaluation</t>
  </si>
  <si>
    <t>Evaluation</t>
  </si>
  <si>
    <t>Décrit-elle un mode d'action rendant vos documents lisibles et identifiables sur les lieux d'utilisation?</t>
  </si>
  <si>
    <t>QUESTIONS</t>
  </si>
  <si>
    <t>NA</t>
  </si>
  <si>
    <t>Non-conforme</t>
  </si>
  <si>
    <t>Conforme</t>
  </si>
  <si>
    <t>Acceptable</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</si>
  <si>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</si>
  <si>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</si>
  <si>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</si>
  <si>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</si>
  <si>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</si>
  <si>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</si>
  <si>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</si>
  <si>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</si>
  <si>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</si>
  <si>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</si>
  <si>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</si>
  <si>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</si>
  <si>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</si>
  <si>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</si>
  <si>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Observations</t>
  </si>
  <si>
    <t>Quels sont les éléments d'entrée de vos revues de direction?</t>
  </si>
  <si>
    <t>Quels sont les éléments de sortie de vos revues de direction?</t>
  </si>
  <si>
    <t xml:space="preserve">SOMMAIRE DYNAMIQUE DE LA GRILLE D'EVALUATION </t>
  </si>
  <si>
    <t xml:space="preserve">                      Mise en œuvre et fonctionnement</t>
  </si>
  <si>
    <t xml:space="preserve">                      Contrôle</t>
  </si>
  <si>
    <t xml:space="preserve">                      Revue de la Direction</t>
  </si>
  <si>
    <t xml:space="preserve">                      Politique environnementale</t>
  </si>
  <si>
    <t>GRILLE D'EVALUATION ISO 14001 VERSION 2004</t>
  </si>
  <si>
    <t>POINTS DE LA NORME CORRESPONDANTS</t>
  </si>
  <si>
    <t>Point 4.4: Mise en œuvre et fonctionnement</t>
  </si>
  <si>
    <t>Point 4.5: Contrôle</t>
  </si>
  <si>
    <t>Point 4.1: Exigences générales</t>
  </si>
  <si>
    <t>Point 4.2: Politique environnementale</t>
  </si>
  <si>
    <t>Point 4.3: Planification</t>
  </si>
  <si>
    <t>Existe-t-il un document qui comporte l'identification des aspects environnementaux  ?</t>
  </si>
  <si>
    <t>Existe-t-il des aspects environnementaux significatifs ? Si oui, sont-ils pris en compte par l'organisme ?</t>
  </si>
  <si>
    <r>
      <t xml:space="preserve">Garantissez-vous que la politique et les objectifs environnementaux sont </t>
    </r>
    <r>
      <rPr>
        <u val="single"/>
        <sz val="10"/>
        <rFont val="Arial"/>
        <family val="2"/>
      </rPr>
      <t>communiqués</t>
    </r>
    <r>
      <rPr>
        <sz val="10"/>
        <rFont val="Arial"/>
        <family val="2"/>
      </rPr>
      <t xml:space="preserve"> au sein de l'organisme? </t>
    </r>
  </si>
  <si>
    <t>Ces objectifs et cibles environnementaux sont-ils revus ?</t>
  </si>
  <si>
    <t>Des moyens sont-ils mis en place pour la réalisation des objectifs et cibles environnementaux ?</t>
  </si>
  <si>
    <t>Existe-t-il un calendrier de réalisation de ces objectifs et cibles ? Si oui, ce calendrier est-il mis à jour ?</t>
  </si>
  <si>
    <t>Le personnel direct et indirect de l'entreprise est-il formé ou sensibilisé à la maîtrise des impacts environnementaux de l'organisme ? Si oui, existe-t-il une traçabilité ?</t>
  </si>
  <si>
    <t>Ces formations sont-elles enregistrées par les responsables en charges dans l'organisme ?</t>
  </si>
  <si>
    <t xml:space="preserve">                      Planification</t>
  </si>
  <si>
    <t>L'organisme communique t-il ses aspects environnementaux significatifs ? Si oui, existe-t-il une procédure pour le faire ?</t>
  </si>
  <si>
    <t>Définit-elle le mode d'approbation des documents avant diffusion?</t>
  </si>
  <si>
    <t>Une documentation est-elle mise en œuvre ?</t>
  </si>
  <si>
    <t>Comprend t-elle une politique environnementale, les objectifs et cibles ?</t>
  </si>
  <si>
    <t>Comprend t-elle une description du domaine d'application du SME ?</t>
  </si>
  <si>
    <t>Comprend t-elle les documents et les enregistrements exigés par l'ISO 14001 : v2004</t>
  </si>
  <si>
    <t>Comprend t-elle les documents et enregistrements considérés comme nécessaire pour la gestion des aspects environnementaux significatifs ?</t>
  </si>
  <si>
    <t>L'organisme prend t-il en compte les exigences légales et autres exigences applicables auxquelles elle a souscrit ?</t>
  </si>
  <si>
    <t>Existe-t-il une procédure qui décrit comment recevoir et documenter les demandes  pertinentes des parties intéressées externes ?</t>
  </si>
  <si>
    <t>Existe-t-il une procédure qui décrit le mode d'identification et d'accès aux exigences légales ?</t>
  </si>
  <si>
    <t>Cette procédure décrit-elle comment ces exigences s'appliquent aux aspects environnementaux ?</t>
  </si>
  <si>
    <t>Ces objectifs et cibles environnementaux sont-ils mesurables ?</t>
  </si>
  <si>
    <t xml:space="preserve">Existe-t-il un plan de prévention de la pollution ? </t>
  </si>
  <si>
    <t xml:space="preserve">L'organisme sensibilise t-il le personnel travaillant pour ou à son compte ? </t>
  </si>
  <si>
    <t>Cette procédure inclue t-elle la conformité à la politique environnementale, aux procédures et aux exigences du SME ?</t>
  </si>
  <si>
    <t>Cette procédure fait-elle référence aux aspects et impacts environnementaux associés à leur travail ?</t>
  </si>
  <si>
    <t>Cette procédure souligne t-elle  leur rôle et responsabilité pour la réussite de la  mise en œuvre du SME ?</t>
  </si>
  <si>
    <t>Cette procédure spécifie t-elle les écarts par rapport aux procédures spécifiées ?</t>
  </si>
  <si>
    <t>4.3.1 Aspects environnementaux</t>
  </si>
  <si>
    <t>4.3.2 Exigences légales et autres exigences</t>
  </si>
  <si>
    <t>4.3.3 Objectifs, cibles et programme (s)</t>
  </si>
  <si>
    <t>4.4.1 Ressources, rôles, responsabilité et autorité</t>
  </si>
  <si>
    <t>4.4.2 Compétence, formation et sensibilisation</t>
  </si>
  <si>
    <t>4.4.3 Communication</t>
  </si>
  <si>
    <t>4.4.4 Documentation</t>
  </si>
  <si>
    <t>4.4.5 Maîtrise de la documentaion</t>
  </si>
  <si>
    <t>Explicite-t-elle le mode d'archivage des documents obsolètes ?</t>
  </si>
  <si>
    <t>4.4.6 Maîtrise opérationnelle</t>
  </si>
  <si>
    <t>Existe-t-il des procédures décrivant des actions à entreprendre en cas d'absence de procédures pouvant entrainer des écarts par rapport au SME ?</t>
  </si>
  <si>
    <t>Les critères opératoires sont-ils stipulés dans les procédures ?</t>
  </si>
  <si>
    <t>4.4.7 Préparation et réponse aux situations d'urgence</t>
  </si>
  <si>
    <t>Existe-t-il des simulations périodiques des situations d'urgence ?</t>
  </si>
  <si>
    <t>4.5.1 Surveillance et mesurage</t>
  </si>
  <si>
    <t>Existe-t-il des enregistrements prouvant que les équipements de surveillance et de mesure utilisés sont étalonnés ou vérifiés ?</t>
  </si>
  <si>
    <t>Existe-t-il des enregistrements des résultats des évaluations périodiques ?</t>
  </si>
  <si>
    <t>4.5.2 Evaluation de la conformité</t>
  </si>
  <si>
    <t>4.5.3 Non-conformité, action corrective et action préventive</t>
  </si>
  <si>
    <t>Définit-elle le mode d'identification et de correction de ces non-conformités ?</t>
  </si>
  <si>
    <t>Définit-elle les exigences pour examiner et déterminer les causes et entreprendre des actions ?</t>
  </si>
  <si>
    <t>Définit-elle le mode d'évaluation du besoin d'action(s) pour prévenir des non-conformités ?</t>
  </si>
  <si>
    <t>Définit-elle le mode d'enregistrement des résultats des actions correctives et des actions préventives mises en œuvre ?</t>
  </si>
  <si>
    <t>Tout changement apporté est-il reporté dans la documentation du SME ?</t>
  </si>
  <si>
    <t>4.5.4 Maîtrise des enregistrements</t>
  </si>
  <si>
    <t>Etablissez-vous des enregistrements apportant la preuve du fonctionnement du SME et de sa conformité aux exigences?</t>
  </si>
  <si>
    <t>4.5.5 Audit interne</t>
  </si>
  <si>
    <t>Réalisez-vous des audits internes à des intervalles planifiés au sein de l'organisme ?</t>
  </si>
  <si>
    <t xml:space="preserve">Vos audits permettent-ils de statuer sur la conformité du SME aux dispositions prévue y compris aux exigences légales ? </t>
  </si>
  <si>
    <t>Vos audits permettent-ils de vérifier la tenue à jour du SME ?</t>
  </si>
  <si>
    <t>Les audits réalisé prennent-ils en compte les résultats des audits précédents ?</t>
  </si>
  <si>
    <t>4.6 Revue de direction</t>
  </si>
  <si>
    <t>Le domaine de certification de votre SME est-il définit et documenté ?</t>
  </si>
  <si>
    <t>Avez-vous une politique environnementale?</t>
  </si>
  <si>
    <t>Est-elle appropriée aux activités de votre entreprise (nature, dimension et impactes environnementaux liés, produits et services) ?</t>
  </si>
  <si>
    <t>Prend-t-elle en compte les exigences réglementaires, légales et celles définis par l'organisme?</t>
  </si>
  <si>
    <t>Donne t-elle un cadre pour l'organisme et l'examen des objectifs et cibles environnementaux ?</t>
  </si>
  <si>
    <t>Les domaines d'application du SME sont-ils spécifiés?</t>
  </si>
  <si>
    <t xml:space="preserve">Garantissez-vous que la politique environnementale est disponible aux public ? </t>
  </si>
  <si>
    <t>4.1 Exigences générales</t>
  </si>
  <si>
    <t>4.2 Politique environnementale</t>
  </si>
  <si>
    <t>Exigences générales</t>
  </si>
  <si>
    <t>Politique environnementale</t>
  </si>
  <si>
    <t>Planification</t>
  </si>
  <si>
    <t>Contrôle</t>
  </si>
  <si>
    <t>Mise en œuvre et fonctionnement</t>
  </si>
  <si>
    <t>Revue de la Direction</t>
  </si>
  <si>
    <t>Points du chapitre4  de l'ISO 14001: 2004</t>
  </si>
  <si>
    <t>4.1</t>
  </si>
  <si>
    <t>4.2</t>
  </si>
  <si>
    <t>4.3</t>
  </si>
  <si>
    <t>4.4</t>
  </si>
  <si>
    <t>4.5</t>
  </si>
  <si>
    <t>4.6</t>
  </si>
  <si>
    <t>4.1Exigence générales</t>
  </si>
  <si>
    <t>Edition</t>
  </si>
  <si>
    <t>Date</t>
  </si>
  <si>
    <t>Version initiale</t>
  </si>
  <si>
    <t>Objet de l'évolution</t>
  </si>
  <si>
    <t>V0</t>
  </si>
  <si>
    <t>Avez-vous constitué une documentation répondant aux exigences de la norme ISO 14001: v2004 pour votre SME  ?</t>
  </si>
  <si>
    <t>Cette procédure est-elle mise en œuvre au sein de l'organisme ? Si oui, est elle à jour ?</t>
  </si>
  <si>
    <t>Cette procédure est-elle tenue à jour ?</t>
  </si>
  <si>
    <t>Avez-vous des objectifs et cibles environnementaux pour les différents niveaux de votre activité?</t>
  </si>
  <si>
    <t>Ces objectifs et cibles environnementaux concordent-ils avec la politique environnementale de l'organisme?</t>
  </si>
  <si>
    <t>Si oui, les objectifs et cibles environnementaux concordent-ils avec le plan de prévention de la pollution ?</t>
  </si>
  <si>
    <t>Ces objectifs et cibles sont-ils en adéquation avec les exigences légales et l'amélioration continue ?</t>
  </si>
  <si>
    <t>Existe-t-il des documents qui définissent la responsabilité pour chaque niveau et fonction concerné dans l'entreprise ? Si oui, ces documents sont-ils documentés et mis à jour ?</t>
  </si>
  <si>
    <t>Existe-t-il une procédure qui permet la sensibilisation du personnel travaillant  ?</t>
  </si>
  <si>
    <t>Cette procédure décrit la communication interne entre les différents niveaux et les différentes fonctions de l'organisme ?</t>
  </si>
  <si>
    <t>Une procédure décrivant le mode de communication a été réalisée ?</t>
  </si>
  <si>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</si>
  <si>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</si>
  <si>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Après accidents ou situation d'urgence, la procédure est-elle revue ?</t>
  </si>
  <si>
    <t>Une procédure de surveillance et de mesurage des activités pouvant avoir un impact environnemental significatif est rédigée?</t>
  </si>
  <si>
    <t>Une procédure de maîtrise des non-conformités réelles et potentielles est-elle rédigée ?</t>
  </si>
  <si>
    <t>Avez-vous rédigé une procédure documentée formalisant vos audits internes (fréquence, responsabilité, méthode, critères, rapport d'audit, conservation des enregistrements…)?</t>
  </si>
  <si>
    <t>Point 4.6: Revue de Direction</t>
  </si>
  <si>
    <t>Vos revues de direction sont-elles planifiées à des intervalles réguliers?</t>
  </si>
  <si>
    <t>Ce sommaire dynamique vous dirigera directement au niveau des points du chapitre 4 de l'ISO 14001:2004 sur lequel vous désirez travailler.</t>
  </si>
  <si>
    <t xml:space="preserve">                      Exigences générales</t>
  </si>
  <si>
    <t>Les procédures et exigences applicables sont-elles communiquées aux parties intéressées ?</t>
  </si>
  <si>
    <t>Existe-t-il un plan de prévention et d'action pour les situations d'urgence et accidents réels ?</t>
  </si>
  <si>
    <t>Cette procédure comprend t-elle la documentation des informations permettant le suivi de la performance, des contrôles opérationnels applicables et la conformité aux objectifs et cibles environnementaux ?</t>
  </si>
  <si>
    <t>Une procédure permettant d'évaluer la conformité  aux exigences légales applicables et souscrites est rédigée ?</t>
  </si>
  <si>
    <t>Comprend t-elle un engagement d'amélioration continue et prévention de la pollution ?</t>
  </si>
  <si>
    <t>Existe-t-il une procédure décrivant le mode d' identification des aspects environnementaux des différentes activités ?</t>
  </si>
  <si>
    <t>Ce document d'identification des aspects environnementaux est-il tenu à jour régulièrement ?</t>
  </si>
  <si>
    <t>Des compétences spécifiques, des infrastructures organisationnelles, des ressources humaines, technologiques et financières sont-elles mis à disposition pour l'établissement d'un SME ?</t>
  </si>
  <si>
    <t>Comprend t-elle la description des principaux éléments du SME, leurs interactions et la référence aux documents concernés ?</t>
  </si>
  <si>
    <t>4.4.5 Maîtrise de la documentation</t>
  </si>
  <si>
    <t>Existe-t-il une procédure dérivant le mode d'identification et de maitrise des situations d'urgence ?</t>
  </si>
  <si>
    <t>Spécifie-t-elle les exigences pour passer en revue l'efficacité des actions correctives et préventives ?</t>
  </si>
  <si>
    <t>Les résultats des audits sont-ils transmis à la direction ?</t>
  </si>
  <si>
    <t>Spécifie-t-elle la méthodologie à prendre pour remédier aux impacts environnementaux liés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</si>
</sst>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Vrai&quot;;&quot;Vrai&quot;;&quot;Faux&quot;"/>
    <numFmt numFmtId="173" formatCode="&quot;Actif&quot;;&quot;Actif&quot;;&quot;Inactif&quot;"/>
    <numFmt numFmtId="174" formatCode="[$€-2]\ #,##0.00_);[Red]\([$€-2]\ #,##0.00\)"/>
  </numFmts>
  <fonts count="59">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u val="single"/>
      <sz val="10"/>
      <name val="Arial"/>
      <family val="2"/>
    </font>
    <font>
      <b/>
      <sz val="18"/>
      <name val="Arial"/>
      <family val="2"/>
    </font>
    <font>
      <b/>
      <sz val="14"/>
      <color indexed="18"/>
      <name val="Arial"/>
      <family val="2"/>
    </font>
    <font>
      <b/>
      <sz val="10"/>
      <color indexed="18"/>
      <name val="Arial"/>
      <family val="2"/>
    </font>
    <font>
      <b/>
      <sz val="16"/>
      <color indexed="12"/>
      <name val="Arial"/>
      <family val="2"/>
    </font>
    <font>
      <b/>
      <sz val="12"/>
      <color indexed="10"/>
      <name val="Arial"/>
      <family val="2"/>
    </font>
    <font>
      <sz val="11"/>
      <name val="Arial"/>
      <family val="2"/>
    </font>
    <font>
      <sz val="8.9"/>
      <name val="Arial"/>
      <family val="2"/>
    </font>
    <font>
      <u val="single"/>
      <sz val="8.9"/>
      <color indexed="12"/>
      <name val="Arial"/>
      <family val="2"/>
    </font>
    <font>
      <b/>
      <i/>
      <sz val="11"/>
      <color indexed="36"/>
      <name val="Arial"/>
      <family val="2"/>
    </font>
    <font>
      <b/>
      <sz val="12"/>
      <color indexed="57"/>
      <name val="Arial"/>
      <family val="2"/>
    </font>
    <font>
      <sz val="8"/>
      <name val="Verdana"/>
      <family val="2"/>
    </font>
    <font>
      <sz val="11"/>
      <name val="Calibri"/>
      <family val="2"/>
    </font>
    <font>
      <b/>
      <sz val="11"/>
      <name val="Calibri"/>
      <family val="2"/>
    </font>
    <font>
      <sz val="10"/>
      <color indexed="8"/>
      <name val="Calibri"/>
      <family val="2"/>
    </font>
    <font>
      <b/>
      <sz val="11"/>
      <color indexed="54"/>
      <name val="Calibri"/>
      <family val="2"/>
    </font>
    <font>
      <b/>
      <sz val="10"/>
      <color indexed="8"/>
      <name val="Calibri"/>
      <family val="2"/>
    </font>
    <font>
      <b/>
      <i/>
      <sz val="10"/>
      <color indexed="57"/>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62"/>
      <name val="Arial"/>
      <family val="2"/>
    </font>
    <font>
      <sz val="10"/>
      <color indexed="62"/>
      <name val="Arial"/>
      <family val="2"/>
    </font>
    <font>
      <sz val="8"/>
      <name val="Tahoma"/>
      <family val="2"/>
    </font>
    <font>
      <b/>
      <sz val="11"/>
      <color indexed="18"/>
      <name val="Calibri"/>
      <family val="2"/>
    </font>
    <font>
      <u val="single"/>
      <sz val="11"/>
      <color indexed="62"/>
      <name val="Calibri"/>
      <family val="2"/>
    </font>
    <font>
      <b/>
      <i/>
      <sz val="10"/>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8"/>
      <color theme="3" tint="-0.24997000396251678"/>
      <name val="Arial"/>
      <family val="2"/>
    </font>
    <font>
      <sz val="10"/>
      <color theme="3" tint="-0.2499700039625167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indexed="13"/>
        <bgColor indexed="64"/>
      </patternFill>
    </fill>
    <fill>
      <patternFill patternType="solid">
        <fgColor indexed="19"/>
        <bgColor indexed="64"/>
      </patternFill>
    </fill>
    <fill>
      <patternFill patternType="solid">
        <fgColor theme="0" tint="-0.3499799966812134"/>
        <bgColor indexed="64"/>
      </patternFill>
    </fill>
    <fill>
      <patternFill patternType="solid">
        <fgColor indexed="29"/>
        <bgColor indexed="64"/>
      </patternFill>
    </fill>
    <fill>
      <patternFill patternType="solid">
        <fgColor theme="4" tint="0.5999900102615356"/>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color indexed="62"/>
      </left>
      <right/>
      <top style="medium">
        <color indexed="62"/>
      </top>
      <bottom/>
    </border>
    <border>
      <left/>
      <right/>
      <top style="medium">
        <color indexed="62"/>
      </top>
      <bottom/>
    </border>
    <border>
      <left style="medium">
        <color indexed="62"/>
      </left>
      <right/>
      <top/>
      <bottom/>
    </border>
    <border>
      <left style="medium">
        <color indexed="62"/>
      </left>
      <right/>
      <top/>
      <bottom style="medium">
        <color indexed="62"/>
      </bottom>
    </border>
    <border>
      <left/>
      <right/>
      <top/>
      <bottom style="medium">
        <color indexed="62"/>
      </bottom>
    </border>
    <border>
      <left/>
      <right style="medium">
        <color indexed="62"/>
      </right>
      <top style="medium">
        <color indexed="62"/>
      </top>
      <bottom/>
    </border>
    <border>
      <left/>
      <right style="medium">
        <color indexed="62"/>
      </right>
      <top/>
      <bottom/>
    </border>
    <border>
      <left/>
      <right style="medium">
        <color indexed="62"/>
      </right>
      <top/>
      <bottom style="medium">
        <color indexed="62"/>
      </bottom>
    </border>
    <border>
      <left style="medium"/>
      <right style="medium"/>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right/>
      <top style="medium"/>
      <bottom/>
    </border>
    <border>
      <left style="medium"/>
      <right/>
      <top/>
      <bottom style="medium"/>
    </border>
    <border>
      <left/>
      <right/>
      <top style="medium"/>
      <bottom style="thin"/>
    </border>
    <border>
      <left/>
      <right/>
      <top/>
      <bottom style="medium"/>
    </border>
    <border>
      <left style="medium"/>
      <right style="medium"/>
      <top/>
      <bottom style="thin"/>
    </border>
    <border>
      <left style="medium"/>
      <right/>
      <top style="thin"/>
      <bottom style="medium"/>
    </border>
    <border>
      <left>
        <color indexed="63"/>
      </left>
      <right>
        <color indexed="63"/>
      </right>
      <top/>
      <bottom style="thin"/>
    </border>
    <border>
      <left/>
      <right>
        <color indexed="63"/>
      </right>
      <top style="thin"/>
      <bottom style="thin"/>
    </border>
    <border>
      <left/>
      <right/>
      <top style="medium"/>
      <bottom style="medium"/>
    </border>
    <border>
      <left/>
      <right>
        <color indexed="63"/>
      </right>
      <top style="thin"/>
      <bottom style="medium"/>
    </border>
    <border>
      <left style="medium"/>
      <right/>
      <top style="medium"/>
      <bottom style="thin"/>
    </border>
    <border>
      <left style="medium"/>
      <right/>
      <top style="thin"/>
      <bottom style="thin"/>
    </border>
    <border>
      <left style="medium"/>
      <right/>
      <top>
        <color indexed="63"/>
      </top>
      <bottom style="thin"/>
    </border>
    <border>
      <left style="medium"/>
      <right/>
      <top style="thin"/>
      <bottom>
        <color indexed="63"/>
      </bottom>
    </border>
    <border>
      <left>
        <color indexed="63"/>
      </left>
      <right>
        <color indexed="63"/>
      </right>
      <top style="thin"/>
      <bottom/>
    </border>
    <border>
      <left style="thin"/>
      <right>
        <color indexed="63"/>
      </right>
      <top/>
      <bottom style="thin"/>
    </border>
    <border>
      <left style="thin"/>
      <right>
        <color indexed="63"/>
      </right>
      <top style="thin"/>
      <bottom style="thin"/>
    </border>
    <border>
      <left style="thin"/>
      <right>
        <color indexed="63"/>
      </right>
      <top style="thin"/>
      <bottom style="medium"/>
    </border>
    <border>
      <left/>
      <right style="medium"/>
      <top style="medium"/>
      <bottom style="thin"/>
    </border>
    <border>
      <left/>
      <right style="medium"/>
      <top style="thin"/>
      <bottom style="thin"/>
    </border>
    <border>
      <left>
        <color indexed="63"/>
      </left>
      <right style="medium"/>
      <top style="thin"/>
      <bottom style="medium"/>
    </border>
    <border>
      <left/>
      <right style="medium"/>
      <top/>
      <bottom style="thin"/>
    </border>
    <border>
      <left>
        <color indexed="63"/>
      </left>
      <right style="medium"/>
      <top style="thin"/>
      <bottom>
        <color indexed="63"/>
      </bottom>
    </border>
    <border>
      <left style="medium"/>
      <right/>
      <top style="medium"/>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thin"/>
      <right style="thin"/>
      <top/>
      <bottom/>
    </border>
    <border>
      <left style="thin"/>
      <right style="thin"/>
      <top/>
      <bottom style="medium"/>
    </border>
    <border>
      <left style="thin"/>
      <right style="thin"/>
      <top style="medium"/>
      <bottom/>
    </border>
    <border>
      <left style="thin"/>
      <right style="medium"/>
      <top style="medium"/>
      <bottom/>
    </border>
    <border>
      <left style="thin"/>
      <right style="thin"/>
      <top style="thin"/>
      <bottom/>
    </border>
    <border>
      <left style="thin"/>
      <right style="thin"/>
      <top/>
      <bottom style="thin"/>
    </border>
    <border>
      <left style="medium"/>
      <right style="thin"/>
      <top style="medium"/>
      <bottom/>
    </border>
    <border>
      <left style="thin"/>
      <right>
        <color indexed="63"/>
      </right>
      <top style="medium"/>
      <bottom/>
    </border>
    <border>
      <left style="thin"/>
      <right>
        <color indexed="63"/>
      </right>
      <top>
        <color indexed="63"/>
      </top>
      <bottom>
        <color indexed="63"/>
      </bottom>
    </border>
    <border>
      <left style="thin"/>
      <right>
        <color indexed="63"/>
      </right>
      <top/>
      <bottom style="medium"/>
    </border>
    <border>
      <left style="thin"/>
      <right>
        <color indexed="63"/>
      </right>
      <top style="thin"/>
      <bottom>
        <color indexed="63"/>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1" applyNumberFormat="0" applyAlignment="0" applyProtection="0"/>
    <xf numFmtId="0" fontId="49" fillId="0" borderId="2" applyNumberFormat="0" applyFill="0" applyAlignment="0" applyProtection="0"/>
    <xf numFmtId="0" fontId="0" fillId="24" borderId="3" applyNumberFormat="0" applyFont="0" applyAlignment="0" applyProtection="0"/>
    <xf numFmtId="0" fontId="50" fillId="25" borderId="1" applyNumberFormat="0" applyAlignment="0" applyProtection="0"/>
    <xf numFmtId="0" fontId="28" fillId="26" borderId="0" applyNumberFormat="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7" borderId="0" applyNumberFormat="0" applyBorder="0" applyAlignment="0" applyProtection="0"/>
    <xf numFmtId="0" fontId="0" fillId="0" borderId="0">
      <alignment/>
      <protection/>
    </xf>
    <xf numFmtId="9" fontId="0" fillId="0" borderId="0" applyFont="0" applyFill="0" applyBorder="0" applyAlignment="0" applyProtection="0"/>
    <xf numFmtId="0" fontId="52" fillId="28" borderId="0" applyNumberFormat="0" applyBorder="0" applyAlignment="0" applyProtection="0"/>
    <xf numFmtId="0" fontId="53" fillId="23" borderId="4" applyNumberFormat="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cellStyleXfs>
  <cellXfs count="258">
    <xf numFmtId="0" fontId="0" fillId="0" borderId="0" xfId="0" applyAlignment="1">
      <alignment/>
    </xf>
    <xf numFmtId="0" fontId="0" fillId="30" borderId="0" xfId="0" applyFill="1" applyAlignment="1">
      <alignment/>
    </xf>
    <xf numFmtId="0" fontId="2" fillId="30" borderId="0" xfId="0" applyFont="1" applyFill="1" applyAlignment="1">
      <alignment/>
    </xf>
    <xf numFmtId="0" fontId="0" fillId="30" borderId="0" xfId="0" applyFill="1" applyBorder="1" applyAlignment="1">
      <alignment/>
    </xf>
    <xf numFmtId="0" fontId="0" fillId="30" borderId="0" xfId="0" applyFill="1" applyAlignment="1">
      <alignment horizontal="center" vertical="center"/>
    </xf>
    <xf numFmtId="0" fontId="2" fillId="31" borderId="0" xfId="0" applyFont="1" applyFill="1" applyAlignment="1">
      <alignment horizontal="center" vertical="center"/>
    </xf>
    <xf numFmtId="0" fontId="7" fillId="30" borderId="10" xfId="0" applyFont="1" applyFill="1" applyBorder="1" applyAlignment="1">
      <alignment horizontal="center" vertical="center"/>
    </xf>
    <xf numFmtId="0" fontId="8" fillId="30" borderId="0" xfId="0" applyFont="1" applyFill="1" applyAlignment="1">
      <alignment/>
    </xf>
    <xf numFmtId="0" fontId="8" fillId="30" borderId="10" xfId="0" applyFont="1" applyFill="1" applyBorder="1" applyAlignment="1">
      <alignment horizontal="center"/>
    </xf>
    <xf numFmtId="0" fontId="8" fillId="30" borderId="11" xfId="0" applyFont="1" applyFill="1" applyBorder="1" applyAlignment="1">
      <alignment horizontal="center"/>
    </xf>
    <xf numFmtId="0" fontId="8" fillId="32" borderId="12" xfId="0" applyFont="1" applyFill="1" applyBorder="1" applyAlignment="1">
      <alignment vertical="top"/>
    </xf>
    <xf numFmtId="0" fontId="8" fillId="32" borderId="13" xfId="0" applyFont="1" applyFill="1" applyBorder="1" applyAlignment="1">
      <alignment vertical="top"/>
    </xf>
    <xf numFmtId="0" fontId="8" fillId="32" borderId="13" xfId="0" applyFont="1" applyFill="1" applyBorder="1" applyAlignment="1">
      <alignment vertical="top" wrapText="1"/>
    </xf>
    <xf numFmtId="0" fontId="8" fillId="32" borderId="14" xfId="0" applyFont="1" applyFill="1" applyBorder="1" applyAlignment="1">
      <alignment vertical="center" wrapText="1"/>
    </xf>
    <xf numFmtId="0" fontId="8" fillId="32" borderId="15" xfId="0" applyFont="1" applyFill="1" applyBorder="1" applyAlignment="1">
      <alignment vertical="top"/>
    </xf>
    <xf numFmtId="0" fontId="0" fillId="30" borderId="16" xfId="0" applyFill="1" applyBorder="1" applyAlignment="1">
      <alignment/>
    </xf>
    <xf numFmtId="0" fontId="0" fillId="30" borderId="17" xfId="0" applyFill="1" applyBorder="1" applyAlignment="1">
      <alignment/>
    </xf>
    <xf numFmtId="0" fontId="0" fillId="30" borderId="18" xfId="0" applyFill="1" applyBorder="1" applyAlignment="1">
      <alignment/>
    </xf>
    <xf numFmtId="0" fontId="0" fillId="30" borderId="19" xfId="0" applyFill="1" applyBorder="1" applyAlignment="1">
      <alignment/>
    </xf>
    <xf numFmtId="0" fontId="0" fillId="30" borderId="20" xfId="0" applyFill="1" applyBorder="1" applyAlignment="1">
      <alignment/>
    </xf>
    <xf numFmtId="0" fontId="0" fillId="30" borderId="21" xfId="0" applyFill="1" applyBorder="1" applyAlignment="1">
      <alignment/>
    </xf>
    <xf numFmtId="0" fontId="0" fillId="30" borderId="22" xfId="0" applyFill="1" applyBorder="1" applyAlignment="1">
      <alignment/>
    </xf>
    <xf numFmtId="0" fontId="0" fillId="30" borderId="23" xfId="0" applyFill="1" applyBorder="1" applyAlignment="1">
      <alignment/>
    </xf>
    <xf numFmtId="0" fontId="0" fillId="30" borderId="24" xfId="0" applyFill="1" applyBorder="1" applyAlignment="1">
      <alignment/>
    </xf>
    <xf numFmtId="0" fontId="8" fillId="32" borderId="12" xfId="0" applyFont="1" applyFill="1" applyBorder="1" applyAlignment="1">
      <alignment vertical="top" wrapText="1"/>
    </xf>
    <xf numFmtId="0" fontId="8" fillId="32" borderId="13" xfId="0" applyFont="1" applyFill="1" applyBorder="1" applyAlignment="1">
      <alignment vertical="center" wrapText="1"/>
    </xf>
    <xf numFmtId="0" fontId="0" fillId="8" borderId="25" xfId="0" applyFill="1" applyBorder="1" applyAlignment="1">
      <alignment/>
    </xf>
    <xf numFmtId="0" fontId="0" fillId="8" borderId="26" xfId="0" applyFill="1" applyBorder="1" applyAlignment="1">
      <alignment/>
    </xf>
    <xf numFmtId="0" fontId="0" fillId="8" borderId="27" xfId="0" applyFill="1" applyBorder="1" applyAlignment="1">
      <alignment/>
    </xf>
    <xf numFmtId="0" fontId="0" fillId="8" borderId="0" xfId="0" applyFill="1" applyBorder="1" applyAlignment="1">
      <alignment/>
    </xf>
    <xf numFmtId="0" fontId="0" fillId="8" borderId="0" xfId="0" applyFill="1" applyBorder="1" applyAlignment="1">
      <alignment horizontal="justify" vertical="center" wrapText="1"/>
    </xf>
    <xf numFmtId="0" fontId="2" fillId="8" borderId="0" xfId="0" applyFont="1" applyFill="1" applyBorder="1" applyAlignment="1">
      <alignment horizontal="left" vertical="center" wrapText="1"/>
    </xf>
    <xf numFmtId="0" fontId="0" fillId="8" borderId="28" xfId="0" applyFill="1" applyBorder="1" applyAlignment="1">
      <alignment/>
    </xf>
    <xf numFmtId="0" fontId="0" fillId="8" borderId="29" xfId="0" applyFill="1" applyBorder="1" applyAlignment="1">
      <alignment/>
    </xf>
    <xf numFmtId="0" fontId="0" fillId="8" borderId="30" xfId="0" applyFill="1" applyBorder="1" applyAlignment="1">
      <alignment/>
    </xf>
    <xf numFmtId="0" fontId="0" fillId="8" borderId="31" xfId="0" applyFill="1" applyBorder="1" applyAlignment="1">
      <alignment/>
    </xf>
    <xf numFmtId="0" fontId="0" fillId="8" borderId="32" xfId="0" applyFill="1" applyBorder="1" applyAlignment="1">
      <alignment/>
    </xf>
    <xf numFmtId="2" fontId="0" fillId="30" borderId="0" xfId="0" applyNumberFormat="1" applyFill="1" applyAlignment="1">
      <alignment horizontal="center" vertical="center"/>
    </xf>
    <xf numFmtId="2" fontId="0" fillId="30" borderId="0" xfId="0" applyNumberFormat="1" applyFont="1" applyFill="1" applyBorder="1" applyAlignment="1">
      <alignment horizontal="center" vertical="center" wrapText="1"/>
    </xf>
    <xf numFmtId="2" fontId="0" fillId="30" borderId="0" xfId="0" applyNumberFormat="1" applyFont="1" applyFill="1" applyBorder="1" applyAlignment="1">
      <alignment vertical="center" wrapText="1"/>
    </xf>
    <xf numFmtId="2" fontId="0" fillId="30" borderId="0" xfId="0" applyNumberFormat="1" applyFill="1" applyAlignment="1">
      <alignment vertical="center"/>
    </xf>
    <xf numFmtId="2" fontId="0" fillId="30" borderId="0" xfId="0" applyNumberFormat="1" applyFill="1" applyBorder="1" applyAlignment="1">
      <alignment vertical="center"/>
    </xf>
    <xf numFmtId="2" fontId="0" fillId="30" borderId="0" xfId="0" applyNumberFormat="1" applyFill="1" applyBorder="1" applyAlignment="1">
      <alignment horizontal="center" vertical="center"/>
    </xf>
    <xf numFmtId="2" fontId="0" fillId="33" borderId="14" xfId="0" applyNumberFormat="1" applyFont="1" applyFill="1" applyBorder="1" applyAlignment="1">
      <alignment horizontal="center" wrapText="1"/>
    </xf>
    <xf numFmtId="0" fontId="2"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10" xfId="0" applyFont="1" applyBorder="1" applyAlignment="1">
      <alignment horizontal="center" vertical="center"/>
    </xf>
    <xf numFmtId="2" fontId="0" fillId="34" borderId="33" xfId="0" applyNumberFormat="1" applyFont="1" applyFill="1" applyBorder="1" applyAlignment="1">
      <alignment horizontal="center" vertical="center" wrapText="1"/>
    </xf>
    <xf numFmtId="2" fontId="0" fillId="12" borderId="33" xfId="0" applyNumberFormat="1" applyFont="1" applyFill="1" applyBorder="1" applyAlignment="1">
      <alignment horizontal="center" vertical="center" wrapText="1"/>
    </xf>
    <xf numFmtId="0" fontId="2" fillId="30" borderId="0" xfId="0" applyFont="1" applyFill="1" applyBorder="1" applyAlignment="1">
      <alignment horizontal="center" vertical="center"/>
    </xf>
    <xf numFmtId="0" fontId="14" fillId="30" borderId="0" xfId="0" applyFont="1" applyFill="1" applyBorder="1" applyAlignment="1">
      <alignment horizontal="center" vertical="center"/>
    </xf>
    <xf numFmtId="2" fontId="0" fillId="2" borderId="10" xfId="0" applyNumberFormat="1" applyFont="1" applyFill="1" applyBorder="1" applyAlignment="1">
      <alignment horizontal="center" vertical="center" wrapText="1"/>
    </xf>
    <xf numFmtId="0" fontId="11" fillId="0" borderId="0" xfId="0" applyFont="1" applyAlignment="1">
      <alignment horizontal="center" vertical="center"/>
    </xf>
    <xf numFmtId="0" fontId="0" fillId="0" borderId="0" xfId="0" applyFill="1" applyBorder="1" applyAlignment="1">
      <alignment/>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0" fillId="0" borderId="34" xfId="0" applyFont="1" applyFill="1" applyBorder="1" applyAlignment="1">
      <alignment horizontal="left"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11" fillId="30" borderId="0" xfId="0" applyFont="1" applyFill="1" applyAlignment="1">
      <alignment horizontal="center" vertical="center"/>
    </xf>
    <xf numFmtId="1" fontId="0" fillId="0" borderId="36" xfId="0" applyNumberFormat="1" applyFont="1" applyFill="1" applyBorder="1" applyAlignment="1">
      <alignment horizontal="center" vertical="center" wrapText="1"/>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xf>
    <xf numFmtId="1" fontId="0" fillId="0" borderId="0" xfId="0" applyNumberFormat="1" applyFill="1" applyBorder="1" applyAlignment="1">
      <alignment/>
    </xf>
    <xf numFmtId="1" fontId="0" fillId="30" borderId="0" xfId="0" applyNumberFormat="1" applyFont="1" applyFill="1" applyAlignment="1">
      <alignment horizontal="center" vertical="center"/>
    </xf>
    <xf numFmtId="1" fontId="0" fillId="30" borderId="0" xfId="0" applyNumberFormat="1" applyFont="1" applyFill="1" applyBorder="1" applyAlignment="1">
      <alignment horizontal="center" vertical="center" wrapText="1"/>
    </xf>
    <xf numFmtId="2" fontId="0" fillId="30" borderId="0" xfId="0" applyNumberFormat="1" applyFont="1" applyFill="1" applyAlignment="1">
      <alignment/>
    </xf>
    <xf numFmtId="0" fontId="8" fillId="30" borderId="38" xfId="0" applyFont="1" applyFill="1" applyBorder="1" applyAlignment="1">
      <alignment horizontal="center" vertical="center" wrapText="1"/>
    </xf>
    <xf numFmtId="2" fontId="8" fillId="30" borderId="10" xfId="0" applyNumberFormat="1" applyFont="1" applyFill="1" applyBorder="1" applyAlignment="1">
      <alignment horizontal="center" vertical="center" wrapText="1"/>
    </xf>
    <xf numFmtId="2" fontId="0" fillId="30" borderId="35" xfId="0" applyNumberFormat="1" applyFont="1" applyFill="1" applyBorder="1" applyAlignment="1">
      <alignment horizontal="center" wrapText="1"/>
    </xf>
    <xf numFmtId="0" fontId="2" fillId="30" borderId="0" xfId="0" applyFont="1" applyFill="1" applyBorder="1" applyAlignment="1">
      <alignment horizontal="center" vertical="top" wrapText="1"/>
    </xf>
    <xf numFmtId="0" fontId="8" fillId="30" borderId="39" xfId="0" applyFont="1" applyFill="1" applyBorder="1" applyAlignment="1">
      <alignment horizontal="center" vertical="top" wrapText="1"/>
    </xf>
    <xf numFmtId="0" fontId="0" fillId="30" borderId="0" xfId="0" applyFont="1" applyFill="1" applyAlignment="1">
      <alignment/>
    </xf>
    <xf numFmtId="1" fontId="0" fillId="30" borderId="38" xfId="0" applyNumberFormat="1" applyFont="1" applyFill="1" applyBorder="1" applyAlignment="1">
      <alignment horizontal="center" vertical="center" wrapText="1"/>
    </xf>
    <xf numFmtId="0" fontId="0" fillId="0" borderId="40" xfId="0" applyBorder="1" applyAlignment="1">
      <alignment horizontal="center" vertical="center"/>
    </xf>
    <xf numFmtId="0" fontId="0" fillId="0" borderId="13" xfId="0" applyBorder="1" applyAlignment="1" applyProtection="1">
      <alignment horizontal="center" vertical="center"/>
      <protection locked="0"/>
    </xf>
    <xf numFmtId="0" fontId="12" fillId="0" borderId="12" xfId="45" applyFont="1" applyBorder="1" applyAlignment="1" applyProtection="1">
      <alignment horizontal="center" vertical="center"/>
      <protection locked="0"/>
    </xf>
    <xf numFmtId="0" fontId="12" fillId="0" borderId="13" xfId="45" applyFont="1" applyBorder="1" applyAlignment="1" applyProtection="1">
      <alignment horizontal="center" vertical="center"/>
      <protection locked="0"/>
    </xf>
    <xf numFmtId="1" fontId="0" fillId="30" borderId="0" xfId="0" applyNumberFormat="1" applyFont="1" applyFill="1" applyBorder="1" applyAlignment="1">
      <alignment horizontal="center" vertical="center"/>
    </xf>
    <xf numFmtId="1" fontId="0" fillId="30" borderId="41" xfId="0" applyNumberFormat="1" applyFont="1" applyFill="1" applyBorder="1" applyAlignment="1">
      <alignment horizontal="center" vertical="center"/>
    </xf>
    <xf numFmtId="49" fontId="0" fillId="30" borderId="0" xfId="0" applyNumberFormat="1" applyFill="1" applyAlignment="1">
      <alignment horizontal="left" vertical="center" wrapText="1"/>
    </xf>
    <xf numFmtId="0" fontId="4" fillId="0" borderId="0" xfId="0" applyFont="1" applyAlignment="1">
      <alignment vertical="center" wrapText="1"/>
    </xf>
    <xf numFmtId="0" fontId="4" fillId="30" borderId="0" xfId="0" applyFont="1" applyFill="1" applyAlignment="1">
      <alignment vertical="center" wrapText="1"/>
    </xf>
    <xf numFmtId="0" fontId="12" fillId="0" borderId="42" xfId="45" applyFont="1" applyBorder="1" applyAlignment="1" applyProtection="1">
      <alignment horizontal="center" vertical="center"/>
      <protection locked="0"/>
    </xf>
    <xf numFmtId="0" fontId="12" fillId="0" borderId="41" xfId="45" applyFont="1" applyBorder="1" applyAlignment="1" applyProtection="1">
      <alignment horizontal="center" vertical="center"/>
      <protection locked="0"/>
    </xf>
    <xf numFmtId="49" fontId="0" fillId="30" borderId="43" xfId="0" applyNumberFormat="1" applyFont="1" applyFill="1" applyBorder="1" applyAlignment="1">
      <alignment horizontal="left" vertical="center" wrapText="1"/>
    </xf>
    <xf numFmtId="0" fontId="4" fillId="30" borderId="0" xfId="0" applyFont="1" applyFill="1" applyBorder="1" applyAlignment="1">
      <alignment horizontal="center" vertical="center" wrapText="1"/>
    </xf>
    <xf numFmtId="0" fontId="12" fillId="0" borderId="40" xfId="45" applyFont="1" applyBorder="1" applyAlignment="1" applyProtection="1">
      <alignment horizontal="center" vertical="center"/>
      <protection locked="0"/>
    </xf>
    <xf numFmtId="0" fontId="12" fillId="0" borderId="44" xfId="45" applyFont="1" applyBorder="1" applyAlignment="1" applyProtection="1">
      <alignment horizontal="center" vertical="center"/>
      <protection locked="0"/>
    </xf>
    <xf numFmtId="0" fontId="12" fillId="0" borderId="45" xfId="45" applyFont="1" applyBorder="1" applyAlignment="1" applyProtection="1">
      <alignment horizontal="center" vertical="center"/>
      <protection locked="0"/>
    </xf>
    <xf numFmtId="0" fontId="12" fillId="0" borderId="14" xfId="45" applyFont="1" applyBorder="1" applyAlignment="1" applyProtection="1">
      <alignment horizontal="center" vertical="center"/>
      <protection locked="0"/>
    </xf>
    <xf numFmtId="0" fontId="12" fillId="0" borderId="15" xfId="45" applyFont="1" applyBorder="1" applyAlignment="1" applyProtection="1">
      <alignment horizontal="center" vertical="center"/>
      <protection locked="0"/>
    </xf>
    <xf numFmtId="0" fontId="2" fillId="30" borderId="45" xfId="0" applyFont="1" applyFill="1" applyBorder="1" applyAlignment="1">
      <alignment horizontal="center" vertical="top" wrapText="1"/>
    </xf>
    <xf numFmtId="0" fontId="8" fillId="30" borderId="33" xfId="0" applyFont="1" applyFill="1" applyBorder="1" applyAlignment="1">
      <alignment horizontal="center" vertical="center" wrapText="1"/>
    </xf>
    <xf numFmtId="0" fontId="8" fillId="30" borderId="12" xfId="0" applyFont="1" applyFill="1" applyBorder="1" applyAlignment="1">
      <alignment horizontal="center" vertical="top" wrapText="1"/>
    </xf>
    <xf numFmtId="0" fontId="8" fillId="30" borderId="13" xfId="0" applyFont="1" applyFill="1" applyBorder="1" applyAlignment="1">
      <alignment horizontal="center" vertical="top" wrapText="1"/>
    </xf>
    <xf numFmtId="0" fontId="8" fillId="30" borderId="14" xfId="0" applyFont="1" applyFill="1" applyBorder="1" applyAlignment="1">
      <alignment horizontal="center" vertical="top" wrapText="1"/>
    </xf>
    <xf numFmtId="0" fontId="2" fillId="0" borderId="10" xfId="0" applyFont="1" applyBorder="1" applyAlignment="1">
      <alignment horizontal="center" vertical="center"/>
    </xf>
    <xf numFmtId="2" fontId="0" fillId="10" borderId="10" xfId="0" applyNumberFormat="1" applyFont="1" applyFill="1" applyBorder="1" applyAlignment="1">
      <alignment horizontal="center" vertical="center" wrapText="1"/>
    </xf>
    <xf numFmtId="0" fontId="0" fillId="0" borderId="0" xfId="0" applyBorder="1" applyAlignment="1">
      <alignment/>
    </xf>
    <xf numFmtId="2" fontId="0" fillId="35" borderId="10" xfId="0" applyNumberFormat="1" applyFont="1" applyFill="1" applyBorder="1" applyAlignment="1">
      <alignment horizontal="center" vertical="center" wrapText="1"/>
    </xf>
    <xf numFmtId="2" fontId="0" fillId="12" borderId="10" xfId="0" applyNumberFormat="1" applyFont="1" applyFill="1" applyBorder="1" applyAlignment="1">
      <alignment horizontal="center" vertical="center" wrapText="1"/>
    </xf>
    <xf numFmtId="2" fontId="0" fillId="36" borderId="10" xfId="0" applyNumberFormat="1" applyFont="1" applyFill="1" applyBorder="1" applyAlignment="1">
      <alignment horizontal="center" vertical="center" wrapText="1"/>
    </xf>
    <xf numFmtId="2" fontId="0" fillId="36" borderId="34" xfId="0" applyNumberFormat="1" applyFont="1" applyFill="1" applyBorder="1" applyAlignment="1">
      <alignment horizontal="center" vertical="center" wrapText="1"/>
    </xf>
    <xf numFmtId="2" fontId="0" fillId="34" borderId="1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17" fontId="17" fillId="0" borderId="0" xfId="0" applyNumberFormat="1" applyFont="1" applyFill="1" applyBorder="1" applyAlignment="1">
      <alignment horizontal="center" vertical="center" wrapText="1"/>
    </xf>
    <xf numFmtId="0" fontId="17" fillId="0" borderId="0" xfId="0" applyFont="1" applyFill="1" applyBorder="1" applyAlignment="1">
      <alignment horizontal="justify" vertical="center" wrapText="1"/>
    </xf>
    <xf numFmtId="0" fontId="0" fillId="37" borderId="10" xfId="0" applyFont="1" applyFill="1" applyBorder="1" applyAlignment="1">
      <alignment horizontal="center" vertical="center"/>
    </xf>
    <xf numFmtId="0" fontId="0" fillId="37" borderId="46" xfId="0" applyFont="1" applyFill="1" applyBorder="1" applyAlignment="1">
      <alignment horizontal="center" vertical="center"/>
    </xf>
    <xf numFmtId="15" fontId="0" fillId="0" borderId="44" xfId="0" applyNumberFormat="1" applyBorder="1" applyAlignment="1">
      <alignment horizontal="center" vertical="center"/>
    </xf>
    <xf numFmtId="0" fontId="0" fillId="0" borderId="42" xfId="0" applyFont="1"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left" vertical="center" wrapText="1"/>
    </xf>
    <xf numFmtId="0" fontId="0" fillId="0" borderId="12" xfId="0"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49"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49" fontId="0" fillId="30" borderId="48" xfId="0" applyNumberFormat="1" applyFont="1" applyFill="1" applyBorder="1" applyAlignment="1">
      <alignment horizontal="left" vertical="center" wrapText="1"/>
    </xf>
    <xf numFmtId="49" fontId="0" fillId="30" borderId="49" xfId="0" applyNumberFormat="1" applyFont="1" applyFill="1" applyBorder="1" applyAlignment="1">
      <alignment horizontal="left" vertical="center" wrapText="1"/>
    </xf>
    <xf numFmtId="49" fontId="0" fillId="30" borderId="50" xfId="0" applyNumberFormat="1" applyFont="1" applyFill="1" applyBorder="1" applyAlignment="1">
      <alignment horizontal="left" vertical="center" wrapText="1"/>
    </xf>
    <xf numFmtId="49" fontId="0" fillId="30" borderId="51" xfId="0" applyNumberFormat="1" applyFont="1" applyFill="1" applyBorder="1" applyAlignment="1">
      <alignment horizontal="left" vertical="center" wrapText="1"/>
    </xf>
    <xf numFmtId="0" fontId="0" fillId="30" borderId="43" xfId="0" applyFill="1" applyBorder="1" applyAlignment="1">
      <alignment horizontal="left" vertical="center" wrapText="1"/>
    </xf>
    <xf numFmtId="0" fontId="0" fillId="30" borderId="48" xfId="0" applyFill="1" applyBorder="1" applyAlignment="1">
      <alignment horizontal="left" vertical="center" wrapText="1"/>
    </xf>
    <xf numFmtId="0" fontId="0" fillId="30" borderId="49" xfId="0" applyFill="1" applyBorder="1" applyAlignment="1">
      <alignment horizontal="left" vertical="center" wrapText="1"/>
    </xf>
    <xf numFmtId="0" fontId="0" fillId="30" borderId="51" xfId="0" applyFill="1" applyBorder="1" applyAlignment="1">
      <alignment horizontal="left" vertical="center" wrapText="1"/>
    </xf>
    <xf numFmtId="49" fontId="0" fillId="30" borderId="44" xfId="0" applyNumberFormat="1" applyFont="1" applyFill="1" applyBorder="1" applyAlignment="1">
      <alignment horizontal="left" vertical="center" wrapText="1"/>
    </xf>
    <xf numFmtId="49" fontId="0" fillId="30" borderId="52" xfId="0" applyNumberFormat="1"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49" fontId="0" fillId="0" borderId="49" xfId="0" applyNumberFormat="1" applyFont="1" applyFill="1" applyBorder="1" applyAlignment="1">
      <alignment horizontal="left" vertical="center" wrapText="1"/>
    </xf>
    <xf numFmtId="49" fontId="0" fillId="30" borderId="40" xfId="0" applyNumberFormat="1" applyFont="1" applyFill="1" applyBorder="1" applyAlignment="1">
      <alignment horizontal="left" vertical="center" wrapText="1"/>
    </xf>
    <xf numFmtId="49" fontId="0" fillId="30" borderId="45" xfId="0" applyNumberFormat="1" applyFont="1" applyFill="1" applyBorder="1" applyAlignment="1">
      <alignment horizontal="left" vertical="center" wrapText="1"/>
    </xf>
    <xf numFmtId="49" fontId="0" fillId="30" borderId="47" xfId="0" applyNumberFormat="1" applyFont="1" applyFill="1" applyBorder="1" applyAlignment="1">
      <alignment horizontal="left" vertical="center" wrapText="1"/>
    </xf>
    <xf numFmtId="0" fontId="0" fillId="0" borderId="40" xfId="0" applyNumberFormat="1" applyFont="1" applyFill="1" applyBorder="1" applyAlignment="1" applyProtection="1">
      <alignment horizontal="left" vertical="center" wrapText="1"/>
      <protection locked="0"/>
    </xf>
    <xf numFmtId="49" fontId="0" fillId="0" borderId="45" xfId="0" applyNumberFormat="1" applyFont="1" applyFill="1" applyBorder="1" applyAlignment="1">
      <alignment horizontal="left" vertical="center" wrapText="1"/>
    </xf>
    <xf numFmtId="49" fontId="0" fillId="0" borderId="47" xfId="0" applyNumberFormat="1" applyFont="1" applyFill="1" applyBorder="1" applyAlignment="1">
      <alignment horizontal="left" vertical="center" wrapText="1"/>
    </xf>
    <xf numFmtId="0" fontId="57" fillId="0" borderId="0" xfId="0" applyFont="1" applyAlignment="1">
      <alignment horizontal="left" vertical="center" wrapText="1"/>
    </xf>
    <xf numFmtId="0" fontId="57" fillId="0" borderId="12"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0" fontId="57" fillId="0" borderId="13" xfId="0" applyFont="1" applyBorder="1" applyAlignment="1">
      <alignment horizontal="left" vertical="center" wrapText="1"/>
    </xf>
    <xf numFmtId="0" fontId="57" fillId="0" borderId="14" xfId="0" applyFont="1" applyBorder="1" applyAlignment="1" applyProtection="1">
      <alignment horizontal="left" vertical="center" wrapText="1"/>
      <protection locked="0"/>
    </xf>
    <xf numFmtId="0" fontId="57" fillId="30" borderId="56" xfId="0" applyFont="1" applyFill="1" applyBorder="1" applyAlignment="1">
      <alignment horizontal="left" vertical="center" wrapText="1"/>
    </xf>
    <xf numFmtId="0" fontId="57" fillId="30" borderId="57" xfId="0" applyFont="1" applyFill="1" applyBorder="1" applyAlignment="1">
      <alignment horizontal="left" vertical="center" wrapText="1"/>
    </xf>
    <xf numFmtId="0" fontId="57" fillId="30" borderId="58" xfId="0" applyFont="1" applyFill="1" applyBorder="1" applyAlignment="1">
      <alignment horizontal="left" vertical="center" wrapText="1"/>
    </xf>
    <xf numFmtId="0" fontId="57" fillId="30" borderId="59" xfId="0" applyFont="1" applyFill="1" applyBorder="1" applyAlignment="1">
      <alignment horizontal="left" vertical="center" wrapText="1"/>
    </xf>
    <xf numFmtId="0" fontId="57" fillId="30" borderId="60" xfId="0" applyFont="1" applyFill="1" applyBorder="1" applyAlignment="1">
      <alignment horizontal="left" vertical="center" wrapText="1"/>
    </xf>
    <xf numFmtId="0" fontId="57" fillId="30" borderId="12" xfId="0" applyFont="1" applyFill="1" applyBorder="1" applyAlignment="1">
      <alignment horizontal="left" vertical="center" wrapText="1"/>
    </xf>
    <xf numFmtId="0" fontId="57" fillId="30" borderId="14" xfId="0" applyFont="1" applyFill="1" applyBorder="1" applyAlignment="1">
      <alignment horizontal="left" vertical="center" wrapText="1"/>
    </xf>
    <xf numFmtId="0" fontId="57" fillId="30" borderId="13" xfId="0" applyFont="1" applyFill="1" applyBorder="1" applyAlignment="1">
      <alignment horizontal="left" vertical="center" wrapText="1"/>
    </xf>
    <xf numFmtId="0" fontId="57" fillId="30" borderId="42" xfId="0" applyFont="1" applyFill="1" applyBorder="1" applyAlignment="1">
      <alignment horizontal="left" vertical="center" wrapText="1"/>
    </xf>
    <xf numFmtId="0" fontId="57" fillId="30" borderId="15" xfId="0" applyFont="1" applyFill="1" applyBorder="1" applyAlignment="1">
      <alignment horizontal="left" vertical="center" wrapText="1"/>
    </xf>
    <xf numFmtId="0" fontId="57" fillId="0" borderId="12" xfId="0" applyFont="1" applyBorder="1" applyAlignment="1">
      <alignment horizontal="left" vertical="center" wrapText="1"/>
    </xf>
    <xf numFmtId="0" fontId="57" fillId="0" borderId="14" xfId="0" applyFont="1" applyBorder="1" applyAlignment="1">
      <alignment horizontal="left" vertical="center" wrapText="1"/>
    </xf>
    <xf numFmtId="0" fontId="57" fillId="0" borderId="42" xfId="0" applyFont="1" applyBorder="1" applyAlignment="1">
      <alignment horizontal="left" vertical="center" wrapText="1"/>
    </xf>
    <xf numFmtId="0" fontId="57" fillId="0" borderId="15" xfId="0" applyFont="1" applyBorder="1" applyAlignment="1">
      <alignment horizontal="left" vertical="center" wrapText="1"/>
    </xf>
    <xf numFmtId="49" fontId="58" fillId="0" borderId="14" xfId="0" applyNumberFormat="1" applyFont="1" applyFill="1" applyBorder="1" applyAlignment="1" applyProtection="1">
      <alignment horizontal="left" vertical="center" wrapText="1" indent="1"/>
      <protection locked="0"/>
    </xf>
    <xf numFmtId="0" fontId="57" fillId="30" borderId="0" xfId="0" applyFont="1" applyFill="1" applyAlignment="1">
      <alignment horizontal="left" vertical="center" wrapText="1"/>
    </xf>
    <xf numFmtId="0" fontId="0" fillId="0" borderId="4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0" borderId="48" xfId="0" applyFont="1" applyFill="1" applyBorder="1" applyAlignment="1">
      <alignment horizontal="left" vertical="center" wrapText="1"/>
    </xf>
    <xf numFmtId="0" fontId="0" fillId="0" borderId="61" xfId="0" applyFill="1" applyBorder="1" applyAlignment="1">
      <alignment horizontal="center" vertical="center"/>
    </xf>
    <xf numFmtId="0" fontId="0" fillId="0" borderId="11" xfId="0" applyFill="1" applyBorder="1" applyAlignment="1">
      <alignment horizontal="center" vertical="center"/>
    </xf>
    <xf numFmtId="0" fontId="4" fillId="30" borderId="62" xfId="0" applyFont="1" applyFill="1" applyBorder="1" applyAlignment="1">
      <alignment horizontal="center" vertical="center" wrapText="1"/>
    </xf>
    <xf numFmtId="0" fontId="4" fillId="30" borderId="63" xfId="0" applyFont="1" applyFill="1" applyBorder="1" applyAlignment="1">
      <alignment horizontal="center" vertical="center" wrapText="1"/>
    </xf>
    <xf numFmtId="2" fontId="2" fillId="12" borderId="33" xfId="0" applyNumberFormat="1" applyFont="1" applyFill="1" applyBorder="1" applyAlignment="1">
      <alignment horizontal="center" vertical="center"/>
    </xf>
    <xf numFmtId="2" fontId="2" fillId="12" borderId="34" xfId="0" applyNumberFormat="1" applyFont="1" applyFill="1" applyBorder="1" applyAlignment="1">
      <alignment horizontal="center" vertical="center"/>
    </xf>
    <xf numFmtId="2" fontId="2" fillId="12" borderId="35" xfId="0" applyNumberFormat="1" applyFont="1" applyFill="1" applyBorder="1" applyAlignment="1">
      <alignment horizontal="center" vertical="center"/>
    </xf>
    <xf numFmtId="2" fontId="0" fillId="12" borderId="36" xfId="0" applyNumberFormat="1" applyFill="1" applyBorder="1" applyAlignment="1">
      <alignment horizontal="center" vertical="center"/>
    </xf>
    <xf numFmtId="2" fontId="0" fillId="12" borderId="37" xfId="0" applyNumberFormat="1" applyFill="1" applyBorder="1" applyAlignment="1">
      <alignment horizontal="center" vertical="center"/>
    </xf>
    <xf numFmtId="0" fontId="0" fillId="36" borderId="64" xfId="0" applyFill="1" applyBorder="1" applyAlignment="1">
      <alignment horizontal="center" vertical="center"/>
    </xf>
    <xf numFmtId="0" fontId="0" fillId="36" borderId="65" xfId="0" applyFill="1" applyBorder="1" applyAlignment="1">
      <alignment horizontal="center" vertical="center"/>
    </xf>
    <xf numFmtId="2" fontId="0" fillId="10" borderId="66" xfId="0" applyNumberFormat="1" applyFill="1" applyBorder="1" applyAlignment="1">
      <alignment horizontal="center" vertical="center"/>
    </xf>
    <xf numFmtId="2" fontId="0" fillId="10" borderId="67" xfId="0" applyNumberFormat="1" applyFill="1" applyBorder="1" applyAlignment="1">
      <alignment horizontal="center" vertical="center"/>
    </xf>
    <xf numFmtId="2" fontId="0" fillId="10" borderId="68" xfId="0" applyNumberFormat="1" applyFont="1" applyFill="1" applyBorder="1" applyAlignment="1">
      <alignment horizontal="center" vertical="center" wrapText="1"/>
    </xf>
    <xf numFmtId="2" fontId="0" fillId="10" borderId="67" xfId="0" applyNumberFormat="1" applyFont="1" applyFill="1" applyBorder="1" applyAlignment="1">
      <alignment horizontal="center" vertical="center" wrapText="1"/>
    </xf>
    <xf numFmtId="2" fontId="0" fillId="12" borderId="69" xfId="0" applyNumberFormat="1" applyFill="1" applyBorder="1" applyAlignment="1">
      <alignment horizontal="center" vertical="center"/>
    </xf>
    <xf numFmtId="2" fontId="0" fillId="12" borderId="65" xfId="0" applyNumberFormat="1" applyFill="1" applyBorder="1" applyAlignment="1">
      <alignment horizontal="center" vertical="center"/>
    </xf>
    <xf numFmtId="0" fontId="4" fillId="0" borderId="69"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36" borderId="68" xfId="0" applyFill="1" applyBorder="1" applyAlignment="1">
      <alignment horizontal="center" vertical="center"/>
    </xf>
    <xf numFmtId="0" fontId="0" fillId="36" borderId="67" xfId="0" applyFill="1" applyBorder="1" applyAlignment="1">
      <alignment horizontal="center" vertical="center"/>
    </xf>
    <xf numFmtId="0" fontId="0" fillId="36" borderId="70" xfId="0" applyFill="1" applyBorder="1" applyAlignment="1">
      <alignment horizontal="center" vertical="center"/>
    </xf>
    <xf numFmtId="0" fontId="0" fillId="36" borderId="66" xfId="0" applyFill="1" applyBorder="1" applyAlignment="1">
      <alignment horizontal="center" vertical="center"/>
    </xf>
    <xf numFmtId="0" fontId="0" fillId="36" borderId="71" xfId="0" applyFill="1" applyBorder="1" applyAlignment="1">
      <alignment horizontal="center" vertical="center"/>
    </xf>
    <xf numFmtId="0" fontId="0" fillId="23" borderId="62" xfId="0" applyFill="1" applyBorder="1" applyAlignment="1">
      <alignment horizontal="center" vertical="center"/>
    </xf>
    <xf numFmtId="0" fontId="0" fillId="23" borderId="63" xfId="0" applyFill="1" applyBorder="1" applyAlignment="1">
      <alignment horizontal="center" vertical="center"/>
    </xf>
    <xf numFmtId="0" fontId="0" fillId="23" borderId="72" xfId="0" applyFill="1" applyBorder="1" applyAlignment="1">
      <alignment horizontal="center" vertical="center"/>
    </xf>
    <xf numFmtId="0" fontId="9" fillId="8" borderId="61" xfId="0" applyFont="1" applyFill="1" applyBorder="1" applyAlignment="1" applyProtection="1">
      <alignment horizontal="center" vertical="center"/>
      <protection locked="0"/>
    </xf>
    <xf numFmtId="0" fontId="9" fillId="8" borderId="46" xfId="0" applyFont="1" applyFill="1" applyBorder="1" applyAlignment="1" applyProtection="1">
      <alignment horizontal="center" vertical="center"/>
      <protection locked="0"/>
    </xf>
    <xf numFmtId="0" fontId="9" fillId="8" borderId="38" xfId="0" applyFont="1" applyFill="1" applyBorder="1" applyAlignment="1" applyProtection="1">
      <alignment horizontal="center" vertical="center"/>
      <protection locked="0"/>
    </xf>
    <xf numFmtId="0" fontId="9" fillId="8" borderId="11" xfId="0" applyFont="1" applyFill="1" applyBorder="1" applyAlignment="1" applyProtection="1">
      <alignment horizontal="center" vertical="center"/>
      <protection locked="0"/>
    </xf>
    <xf numFmtId="2" fontId="0" fillId="10" borderId="68" xfId="0" applyNumberFormat="1" applyFill="1" applyBorder="1" applyAlignment="1">
      <alignment horizontal="center" vertical="center"/>
    </xf>
    <xf numFmtId="2" fontId="0" fillId="12" borderId="64" xfId="0" applyNumberFormat="1" applyFill="1" applyBorder="1" applyAlignment="1">
      <alignment horizontal="center" vertical="center"/>
    </xf>
    <xf numFmtId="0" fontId="4" fillId="30" borderId="73" xfId="0" applyFont="1" applyFill="1" applyBorder="1" applyAlignment="1">
      <alignment horizontal="center" vertical="center" wrapText="1"/>
    </xf>
    <xf numFmtId="0" fontId="4" fillId="30" borderId="74" xfId="0" applyFont="1" applyFill="1" applyBorder="1" applyAlignment="1">
      <alignment horizontal="center" vertical="center" wrapText="1"/>
    </xf>
    <xf numFmtId="0" fontId="4" fillId="30" borderId="75" xfId="0" applyFont="1" applyFill="1" applyBorder="1" applyAlignment="1">
      <alignment horizontal="center" vertical="center" wrapText="1"/>
    </xf>
    <xf numFmtId="0" fontId="4" fillId="30" borderId="38"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4" fillId="30" borderId="41" xfId="0" applyFont="1" applyFill="1" applyBorder="1" applyAlignment="1">
      <alignment horizontal="center" vertical="center" wrapText="1"/>
    </xf>
    <xf numFmtId="2" fontId="0" fillId="10" borderId="71" xfId="0" applyNumberFormat="1" applyFill="1" applyBorder="1" applyAlignment="1">
      <alignment horizontal="center" vertical="center"/>
    </xf>
    <xf numFmtId="2" fontId="0" fillId="10" borderId="70" xfId="0" applyNumberFormat="1" applyFill="1" applyBorder="1" applyAlignment="1">
      <alignment horizontal="center" vertical="center"/>
    </xf>
    <xf numFmtId="0" fontId="0" fillId="23" borderId="66" xfId="0" applyFill="1" applyBorder="1" applyAlignment="1">
      <alignment horizontal="center" vertical="center"/>
    </xf>
    <xf numFmtId="0" fontId="0" fillId="36" borderId="66" xfId="0" applyFont="1" applyFill="1" applyBorder="1" applyAlignment="1">
      <alignment horizontal="center" vertical="center"/>
    </xf>
    <xf numFmtId="0" fontId="0" fillId="36" borderId="71" xfId="0" applyFont="1" applyFill="1" applyBorder="1" applyAlignment="1">
      <alignment horizontal="center" vertical="center"/>
    </xf>
    <xf numFmtId="0" fontId="9" fillId="8" borderId="0" xfId="0" applyFont="1" applyFill="1" applyBorder="1" applyAlignment="1" applyProtection="1">
      <alignment horizontal="center" vertical="center"/>
      <protection locked="0"/>
    </xf>
    <xf numFmtId="0" fontId="0" fillId="36" borderId="76" xfId="0" applyFill="1" applyBorder="1" applyAlignment="1">
      <alignment horizontal="center" vertical="center"/>
    </xf>
    <xf numFmtId="0" fontId="0" fillId="36" borderId="74" xfId="0" applyFill="1" applyBorder="1" applyAlignment="1">
      <alignment horizontal="center" vertical="center"/>
    </xf>
    <xf numFmtId="0" fontId="0" fillId="36" borderId="75" xfId="0" applyFill="1" applyBorder="1" applyAlignment="1">
      <alignment horizontal="center" vertical="center"/>
    </xf>
    <xf numFmtId="0" fontId="0" fillId="36" borderId="69" xfId="0" applyFill="1" applyBorder="1" applyAlignment="1">
      <alignment horizontal="center" vertical="center"/>
    </xf>
    <xf numFmtId="0" fontId="4" fillId="30" borderId="33" xfId="0" applyFont="1" applyFill="1" applyBorder="1" applyAlignment="1">
      <alignment horizontal="center" vertical="center" wrapText="1"/>
    </xf>
    <xf numFmtId="0" fontId="4" fillId="30" borderId="34" xfId="0" applyFont="1" applyFill="1" applyBorder="1" applyAlignment="1">
      <alignment horizontal="center" vertical="center" wrapText="1"/>
    </xf>
    <xf numFmtId="0" fontId="4" fillId="30" borderId="35" xfId="0" applyFont="1" applyFill="1" applyBorder="1" applyAlignment="1">
      <alignment horizontal="center" vertical="center" wrapText="1"/>
    </xf>
    <xf numFmtId="0" fontId="4" fillId="30" borderId="69" xfId="0" applyFont="1" applyFill="1" applyBorder="1" applyAlignment="1">
      <alignment horizontal="center" vertical="center" wrapText="1"/>
    </xf>
    <xf numFmtId="0" fontId="4" fillId="30" borderId="64" xfId="0" applyFont="1" applyFill="1" applyBorder="1" applyAlignment="1">
      <alignment horizontal="center" vertical="center" wrapText="1"/>
    </xf>
    <xf numFmtId="0" fontId="4" fillId="30" borderId="12" xfId="0" applyFont="1" applyFill="1" applyBorder="1" applyAlignment="1">
      <alignment horizontal="center" vertical="center" wrapText="1"/>
    </xf>
    <xf numFmtId="0" fontId="4" fillId="30" borderId="13"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65" xfId="0" applyFont="1" applyFill="1" applyBorder="1" applyAlignment="1">
      <alignment horizontal="center" vertical="center" wrapText="1"/>
    </xf>
    <xf numFmtId="0" fontId="6" fillId="32" borderId="61" xfId="0" applyFont="1" applyFill="1" applyBorder="1" applyAlignment="1">
      <alignment horizontal="center" vertical="center"/>
    </xf>
    <xf numFmtId="0" fontId="0" fillId="0" borderId="46" xfId="0" applyBorder="1" applyAlignment="1">
      <alignment/>
    </xf>
    <xf numFmtId="0" fontId="0" fillId="0" borderId="11" xfId="0" applyBorder="1" applyAlignment="1">
      <alignment/>
    </xf>
    <xf numFmtId="0" fontId="9" fillId="8" borderId="61" xfId="0" applyFont="1" applyFill="1" applyBorder="1" applyAlignment="1">
      <alignment horizontal="center" vertical="center"/>
    </xf>
    <xf numFmtId="0" fontId="9" fillId="8" borderId="46" xfId="0" applyFont="1" applyFill="1" applyBorder="1" applyAlignment="1">
      <alignment horizontal="center" vertical="center"/>
    </xf>
    <xf numFmtId="0" fontId="9" fillId="8" borderId="11" xfId="0" applyFont="1" applyFill="1" applyBorder="1" applyAlignment="1">
      <alignment horizontal="center" vertical="center"/>
    </xf>
    <xf numFmtId="0" fontId="2" fillId="30" borderId="61" xfId="0" applyFont="1" applyFill="1" applyBorder="1" applyAlignment="1">
      <alignment horizontal="center" vertical="center" wrapText="1"/>
    </xf>
    <xf numFmtId="0" fontId="2" fillId="30" borderId="46" xfId="0" applyFont="1" applyFill="1" applyBorder="1" applyAlignment="1">
      <alignment horizontal="center" vertical="center" wrapText="1"/>
    </xf>
    <xf numFmtId="0" fontId="2" fillId="30" borderId="11"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77" xfId="0" applyFont="1" applyBorder="1" applyAlignment="1">
      <alignment horizontal="center" vertical="center" wrapText="1"/>
    </xf>
    <xf numFmtId="0" fontId="11" fillId="0" borderId="61" xfId="0" applyFont="1" applyBorder="1" applyAlignment="1">
      <alignment horizontal="center" vertical="center" wrapText="1"/>
    </xf>
    <xf numFmtId="0" fontId="0" fillId="0" borderId="11" xfId="0"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30" borderId="46" xfId="0" applyFill="1" applyBorder="1" applyAlignment="1">
      <alignment/>
    </xf>
    <xf numFmtId="0" fontId="0" fillId="30" borderId="11" xfId="0" applyFill="1" applyBorder="1" applyAlignment="1">
      <alignment/>
    </xf>
    <xf numFmtId="0" fontId="0" fillId="30" borderId="0" xfId="0" applyFill="1" applyBorder="1" applyAlignment="1">
      <alignment/>
    </xf>
    <xf numFmtId="0" fontId="0" fillId="30" borderId="36" xfId="0"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
    <dxf>
      <fill>
        <patternFill>
          <bgColor indexed="11"/>
        </patternFill>
      </fill>
    </dxf>
    <dxf>
      <fill>
        <patternFill>
          <bgColor indexed="51"/>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025"/>
          <c:y val="0.059"/>
          <c:w val="0.44325"/>
          <c:h val="0.796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'Notes du diagnostic'!$C$9:$C$14</c:f>
              <c:strCache>
                <c:ptCount val="6"/>
                <c:pt idx="0">
                  <c:v>Exigences générales</c:v>
                </c:pt>
                <c:pt idx="1">
                  <c:v>Politique environnementale</c:v>
                </c:pt>
                <c:pt idx="2">
                  <c:v>Planification</c:v>
                </c:pt>
                <c:pt idx="3">
                  <c:v>Mise en œuvre et fonctionnement</c:v>
                </c:pt>
                <c:pt idx="4">
                  <c:v>Contrôle</c:v>
                </c:pt>
                <c:pt idx="5">
                  <c:v>Revue de la Direction</c:v>
                </c:pt>
              </c:strCache>
            </c:strRef>
          </c:cat>
          <c:val>
            <c:numRef>
              <c:f>'Notes du diagnostic'!$D$9:$D$14</c:f>
              <c:numCache>
                <c:ptCount val="6"/>
                <c:pt idx="0">
                  <c:v>#N/A</c:v>
                </c:pt>
                <c:pt idx="1">
                  <c:v>#N/A</c:v>
                </c:pt>
                <c:pt idx="2">
                  <c:v>#N/A</c:v>
                </c:pt>
                <c:pt idx="3">
                  <c:v>#N/A</c:v>
                </c:pt>
                <c:pt idx="4">
                  <c:v>#N/A</c:v>
                </c:pt>
                <c:pt idx="5">
                  <c:v>#N/A</c:v>
                </c:pt>
              </c:numCache>
            </c:numRef>
          </c:val>
        </c:ser>
        <c:axId val="6190913"/>
        <c:axId val="55718218"/>
      </c:radarChart>
      <c:catAx>
        <c:axId val="6190913"/>
        <c:scaling>
          <c:orientation val="minMax"/>
        </c:scaling>
        <c:axPos val="b"/>
        <c:majorGridlines>
          <c:spPr>
            <a:ln w="3175">
              <a:solidFill>
                <a:srgbClr val="99CC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55718218"/>
        <c:crosses val="autoZero"/>
        <c:auto val="0"/>
        <c:lblOffset val="100"/>
        <c:tickLblSkip val="1"/>
        <c:noMultiLvlLbl val="0"/>
      </c:catAx>
      <c:valAx>
        <c:axId val="55718218"/>
        <c:scaling>
          <c:orientation val="minMax"/>
          <c:max val="100"/>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99CCFF"/>
            </a:solidFill>
          </a:ln>
        </c:spPr>
        <c:txPr>
          <a:bodyPr vert="horz" rot="0"/>
          <a:lstStyle/>
          <a:p>
            <a:pPr>
              <a:defRPr lang="en-US" cap="none" sz="1000" b="1" i="0" u="none" baseline="0">
                <a:solidFill>
                  <a:srgbClr val="000000"/>
                </a:solidFill>
              </a:defRPr>
            </a:pPr>
          </a:p>
        </c:txPr>
        <c:crossAx val="619091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825"/>
          <c:w val="0.96875"/>
          <c:h val="0.934"/>
        </c:manualLayout>
      </c:layout>
      <c:barChart>
        <c:barDir val="col"/>
        <c:grouping val="clustered"/>
        <c:varyColors val="0"/>
        <c:ser>
          <c:idx val="0"/>
          <c:order val="0"/>
          <c:tx>
            <c:strRef>
              <c:f>'Calculs Kiviat par chapitre'!$B$7</c:f>
              <c:strCache>
                <c:ptCount val="1"/>
                <c:pt idx="0">
                  <c:v>4.2 Politique environnementale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chapitre'!$C$7</c:f>
              <c:numCache>
                <c:ptCount val="1"/>
                <c:pt idx="0">
                  <c:v>#N/A</c:v>
                </c:pt>
              </c:numCache>
            </c:numRef>
          </c:val>
        </c:ser>
        <c:axId val="27187947"/>
        <c:axId val="43364932"/>
      </c:barChart>
      <c:catAx>
        <c:axId val="27187947"/>
        <c:scaling>
          <c:orientation val="minMax"/>
        </c:scaling>
        <c:axPos val="b"/>
        <c:title>
          <c:tx>
            <c:rich>
              <a:bodyPr vert="horz" rot="0" anchor="ctr"/>
              <a:lstStyle/>
              <a:p>
                <a:pPr algn="ctr">
                  <a:defRPr/>
                </a:pPr>
                <a:r>
                  <a:rPr lang="en-US" cap="none" sz="1000" b="1" i="1" u="none" baseline="0">
                    <a:solidFill>
                      <a:srgbClr val="333399"/>
                    </a:solidFill>
                  </a:rPr>
                  <a:t>4.2 Politique environnementale</a:t>
                </a:r>
              </a:p>
            </c:rich>
          </c:tx>
          <c:layout>
            <c:manualLayout>
              <c:xMode val="factor"/>
              <c:yMode val="factor"/>
              <c:x val="0.01025"/>
              <c:y val="0.006"/>
            </c:manualLayout>
          </c:layout>
          <c:overlay val="0"/>
          <c:spPr>
            <a:noFill/>
            <a:ln w="3175">
              <a:noFill/>
            </a:ln>
          </c:spPr>
        </c:title>
        <c:delete val="1"/>
        <c:majorTickMark val="out"/>
        <c:minorTickMark val="none"/>
        <c:tickLblPos val="nextTo"/>
        <c:crossAx val="43364932"/>
        <c:crosses val="autoZero"/>
        <c:auto val="1"/>
        <c:lblOffset val="100"/>
        <c:tickLblSkip val="1"/>
        <c:noMultiLvlLbl val="0"/>
      </c:catAx>
      <c:valAx>
        <c:axId val="4336493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7187947"/>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4.3 Planification</a:t>
            </a:r>
          </a:p>
        </c:rich>
      </c:tx>
      <c:layout>
        <c:manualLayout>
          <c:xMode val="factor"/>
          <c:yMode val="factor"/>
          <c:x val="0.0545"/>
          <c:y val="0.9085"/>
        </c:manualLayout>
      </c:layout>
      <c:spPr>
        <a:noFill/>
        <a:ln w="3175">
          <a:noFill/>
        </a:ln>
      </c:spPr>
    </c:title>
    <c:plotArea>
      <c:layout>
        <c:manualLayout>
          <c:xMode val="edge"/>
          <c:yMode val="edge"/>
          <c:x val="0.2995"/>
          <c:y val="0.23475"/>
          <c:w val="0.39825"/>
          <c:h val="0.619"/>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axId val="54740069"/>
        <c:axId val="22898574"/>
      </c:radarChart>
      <c:catAx>
        <c:axId val="547400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22898574"/>
        <c:crosses val="autoZero"/>
        <c:auto val="0"/>
        <c:lblOffset val="100"/>
        <c:tickLblSkip val="1"/>
        <c:noMultiLvlLbl val="0"/>
      </c:catAx>
      <c:valAx>
        <c:axId val="22898574"/>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4740069"/>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4.4 Mise en oeuvre et fonctionnement</a:t>
            </a:r>
          </a:p>
        </c:rich>
      </c:tx>
      <c:layout>
        <c:manualLayout>
          <c:xMode val="factor"/>
          <c:yMode val="factor"/>
          <c:x val="-0.01175"/>
          <c:y val="0.854"/>
        </c:manualLayout>
      </c:layout>
      <c:spPr>
        <a:noFill/>
        <a:ln w="3175">
          <a:noFill/>
        </a:ln>
      </c:spPr>
    </c:title>
    <c:plotArea>
      <c:layout>
        <c:manualLayout>
          <c:xMode val="edge"/>
          <c:yMode val="edge"/>
          <c:x val="0.28025"/>
          <c:y val="0.2135"/>
          <c:w val="0.4365"/>
          <c:h val="0.559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axId val="4760575"/>
        <c:axId val="42845176"/>
      </c:radarChart>
      <c:catAx>
        <c:axId val="47605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42845176"/>
        <c:crosses val="autoZero"/>
        <c:auto val="0"/>
        <c:lblOffset val="100"/>
        <c:tickLblSkip val="1"/>
        <c:noMultiLvlLbl val="0"/>
      </c:catAx>
      <c:valAx>
        <c:axId val="42845176"/>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760575"/>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4.5 Contrôle</a:t>
            </a:r>
          </a:p>
        </c:rich>
      </c:tx>
      <c:layout>
        <c:manualLayout>
          <c:xMode val="factor"/>
          <c:yMode val="factor"/>
          <c:x val="0.03025"/>
          <c:y val="0.855"/>
        </c:manualLayout>
      </c:layout>
      <c:spPr>
        <a:noFill/>
        <a:ln w="3175">
          <a:noFill/>
        </a:ln>
      </c:spPr>
    </c:title>
    <c:plotArea>
      <c:layout>
        <c:manualLayout>
          <c:xMode val="edge"/>
          <c:yMode val="edge"/>
          <c:x val="0.291"/>
          <c:y val="0.22125"/>
          <c:w val="0.411"/>
          <c:h val="0.531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axId val="50062265"/>
        <c:axId val="47907202"/>
      </c:radarChart>
      <c:catAx>
        <c:axId val="5006226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47907202"/>
        <c:crosses val="autoZero"/>
        <c:auto val="0"/>
        <c:lblOffset val="100"/>
        <c:tickLblSkip val="1"/>
        <c:noMultiLvlLbl val="0"/>
      </c:catAx>
      <c:valAx>
        <c:axId val="47907202"/>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006226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03"/>
          <c:w val="0.949"/>
          <c:h val="0.84475"/>
        </c:manualLayout>
      </c:layout>
      <c:barChart>
        <c:barDir val="col"/>
        <c:grouping val="clustered"/>
        <c:varyColors val="0"/>
        <c:ser>
          <c:idx val="0"/>
          <c:order val="0"/>
          <c:tx>
            <c:strRef>
              <c:f>'Calculs Kiviat par chapitre'!$B$29</c:f>
              <c:strCache>
                <c:ptCount val="1"/>
                <c:pt idx="0">
                  <c:v>4.6 Revue de direction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chapitre'!$C$29</c:f>
              <c:numCache>
                <c:ptCount val="1"/>
                <c:pt idx="0">
                  <c:v>#N/A</c:v>
                </c:pt>
              </c:numCache>
            </c:numRef>
          </c:val>
        </c:ser>
        <c:axId val="28511635"/>
        <c:axId val="55278124"/>
      </c:barChart>
      <c:catAx>
        <c:axId val="28511635"/>
        <c:scaling>
          <c:orientation val="minMax"/>
        </c:scaling>
        <c:axPos val="b"/>
        <c:title>
          <c:tx>
            <c:rich>
              <a:bodyPr vert="horz" rot="0" anchor="ctr"/>
              <a:lstStyle/>
              <a:p>
                <a:pPr algn="ctr">
                  <a:defRPr/>
                </a:pPr>
                <a:r>
                  <a:rPr lang="en-US" cap="none" sz="1000" b="1" i="1" u="none" baseline="0">
                    <a:solidFill>
                      <a:srgbClr val="333399"/>
                    </a:solidFill>
                  </a:rPr>
                  <a:t>4.6 Revue de direction</a:t>
                </a:r>
              </a:p>
            </c:rich>
          </c:tx>
          <c:layout>
            <c:manualLayout>
              <c:xMode val="factor"/>
              <c:yMode val="factor"/>
              <c:x val="-0.00275"/>
              <c:y val="0.00075"/>
            </c:manualLayout>
          </c:layout>
          <c:overlay val="0"/>
          <c:spPr>
            <a:noFill/>
            <a:ln w="3175">
              <a:noFill/>
            </a:ln>
          </c:spPr>
        </c:title>
        <c:delete val="1"/>
        <c:majorTickMark val="out"/>
        <c:minorTickMark val="none"/>
        <c:tickLblPos val="nextTo"/>
        <c:crossAx val="55278124"/>
        <c:crosses val="autoZero"/>
        <c:auto val="1"/>
        <c:lblOffset val="100"/>
        <c:tickLblSkip val="1"/>
        <c:noMultiLvlLbl val="0"/>
      </c:catAx>
      <c:valAx>
        <c:axId val="55278124"/>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851163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6"/>
          <c:w val="0.96575"/>
          <c:h val="0.95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'Calculs Kiviat par chapitre'!$B$4</c:f>
              <c:strCache>
                <c:ptCount val="1"/>
                <c:pt idx="0">
                  <c:v>4.1Exigence générales</c:v>
                </c:pt>
              </c:strCache>
            </c:strRef>
          </c:cat>
          <c:val>
            <c:numRef>
              <c:f>'Calculs Kiviat par chapitre'!$C$4</c:f>
              <c:numCache>
                <c:ptCount val="1"/>
                <c:pt idx="0">
                  <c:v>#N/A</c:v>
                </c:pt>
              </c:numCache>
            </c:numRef>
          </c:val>
        </c:ser>
        <c:axId val="31701915"/>
        <c:axId val="16881780"/>
      </c:barChart>
      <c:catAx>
        <c:axId val="31701915"/>
        <c:scaling>
          <c:orientation val="minMax"/>
        </c:scaling>
        <c:axPos val="b"/>
        <c:title>
          <c:tx>
            <c:rich>
              <a:bodyPr vert="horz" rot="0" anchor="ctr"/>
              <a:lstStyle/>
              <a:p>
                <a:pPr algn="ctr">
                  <a:defRPr/>
                </a:pPr>
                <a:r>
                  <a:rPr lang="en-US" cap="none" sz="1000" b="1" i="1" u="none" baseline="0">
                    <a:solidFill>
                      <a:srgbClr val="333399"/>
                    </a:solidFill>
                  </a:rPr>
                  <a:t>4.1 Exigences générales</a:t>
                </a:r>
              </a:p>
            </c:rich>
          </c:tx>
          <c:layout>
            <c:manualLayout>
              <c:xMode val="factor"/>
              <c:yMode val="factor"/>
              <c:x val="0.00925"/>
              <c:y val="0.01525"/>
            </c:manualLayout>
          </c:layout>
          <c:overlay val="0"/>
          <c:spPr>
            <a:noFill/>
            <a:ln w="3175">
              <a:noFill/>
            </a:ln>
          </c:spPr>
        </c:title>
        <c:delete val="1"/>
        <c:majorTickMark val="out"/>
        <c:minorTickMark val="none"/>
        <c:tickLblPos val="nextTo"/>
        <c:crossAx val="16881780"/>
        <c:crosses val="autoZero"/>
        <c:auto val="1"/>
        <c:lblOffset val="100"/>
        <c:tickLblSkip val="1"/>
        <c:noMultiLvlLbl val="0"/>
      </c:catAx>
      <c:valAx>
        <c:axId val="16881780"/>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1701915"/>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675"/>
          <c:w val="0.96575"/>
          <c:h val="0.9485"/>
        </c:manualLayout>
      </c:layout>
      <c:barChart>
        <c:barDir val="col"/>
        <c:grouping val="clustered"/>
        <c:varyColors val="0"/>
        <c:ser>
          <c:idx val="0"/>
          <c:order val="0"/>
          <c:tx>
            <c:strRef>
              <c:f>'Calculs Kiviat par chapitre'!$B$7</c:f>
              <c:strCache>
                <c:ptCount val="1"/>
                <c:pt idx="0">
                  <c:v>4.2 Politique environnementale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chapitre'!$C$7</c:f>
              <c:numCache>
                <c:ptCount val="1"/>
                <c:pt idx="0">
                  <c:v>#N/A</c:v>
                </c:pt>
              </c:numCache>
            </c:numRef>
          </c:val>
        </c:ser>
        <c:axId val="17718293"/>
        <c:axId val="25246910"/>
      </c:barChart>
      <c:catAx>
        <c:axId val="17718293"/>
        <c:scaling>
          <c:orientation val="minMax"/>
        </c:scaling>
        <c:axPos val="b"/>
        <c:title>
          <c:tx>
            <c:rich>
              <a:bodyPr vert="horz" rot="0" anchor="ctr"/>
              <a:lstStyle/>
              <a:p>
                <a:pPr algn="ctr">
                  <a:defRPr/>
                </a:pPr>
                <a:r>
                  <a:rPr lang="en-US" cap="none" sz="1000" b="1" i="1" u="none" baseline="0">
                    <a:solidFill>
                      <a:srgbClr val="333399"/>
                    </a:solidFill>
                  </a:rPr>
                  <a:t>4.2 Politique environnementale</a:t>
                </a:r>
              </a:p>
            </c:rich>
          </c:tx>
          <c:layout>
            <c:manualLayout>
              <c:xMode val="factor"/>
              <c:yMode val="factor"/>
              <c:x val="0.0085"/>
              <c:y val="0.021"/>
            </c:manualLayout>
          </c:layout>
          <c:overlay val="0"/>
          <c:spPr>
            <a:noFill/>
            <a:ln w="3175">
              <a:noFill/>
            </a:ln>
          </c:spPr>
        </c:title>
        <c:delete val="1"/>
        <c:majorTickMark val="out"/>
        <c:minorTickMark val="none"/>
        <c:tickLblPos val="nextTo"/>
        <c:crossAx val="25246910"/>
        <c:crosses val="autoZero"/>
        <c:auto val="1"/>
        <c:lblOffset val="100"/>
        <c:tickLblSkip val="1"/>
        <c:noMultiLvlLbl val="0"/>
      </c:catAx>
      <c:valAx>
        <c:axId val="25246910"/>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771829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4.3 Planification</a:t>
            </a:r>
          </a:p>
        </c:rich>
      </c:tx>
      <c:layout>
        <c:manualLayout>
          <c:xMode val="factor"/>
          <c:yMode val="factor"/>
          <c:x val="0.01075"/>
          <c:y val="0.90675"/>
        </c:manualLayout>
      </c:layout>
      <c:spPr>
        <a:noFill/>
        <a:ln w="3175">
          <a:noFill/>
        </a:ln>
      </c:spPr>
    </c:title>
    <c:plotArea>
      <c:layout>
        <c:manualLayout>
          <c:xMode val="edge"/>
          <c:yMode val="edge"/>
          <c:x val="0.254"/>
          <c:y val="0.151"/>
          <c:w val="0.48975"/>
          <c:h val="0.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chapitre'!$B$10:$B$12</c:f>
              <c:strCache>
                <c:ptCount val="3"/>
                <c:pt idx="0">
                  <c:v>4.3.1 Aspects environnementaux</c:v>
                </c:pt>
                <c:pt idx="1">
                  <c:v>4.3.2 Exigences légales et autres exigences</c:v>
                </c:pt>
                <c:pt idx="2">
                  <c:v>4.3.3 Objectifs, cibles et programme (s)</c:v>
                </c:pt>
              </c:strCache>
            </c:strRef>
          </c:cat>
          <c:val>
            <c:numRef>
              <c:f>'Calculs Kiviat par chapitre'!$C$10:$C$12</c:f>
              <c:numCache>
                <c:ptCount val="3"/>
                <c:pt idx="0">
                  <c:v>#N/A</c:v>
                </c:pt>
                <c:pt idx="1">
                  <c:v>#N/A</c:v>
                </c:pt>
                <c:pt idx="2">
                  <c:v>#N/A</c:v>
                </c:pt>
              </c:numCache>
            </c:numRef>
          </c:val>
        </c:ser>
        <c:axId val="25895599"/>
        <c:axId val="31733800"/>
      </c:radarChart>
      <c:catAx>
        <c:axId val="258955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31733800"/>
        <c:crosses val="autoZero"/>
        <c:auto val="0"/>
        <c:lblOffset val="100"/>
        <c:tickLblSkip val="1"/>
        <c:noMultiLvlLbl val="0"/>
      </c:catAx>
      <c:valAx>
        <c:axId val="31733800"/>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5895599"/>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4.4 Mise en oeuvre et fonctionnement</a:t>
            </a:r>
          </a:p>
        </c:rich>
      </c:tx>
      <c:layout>
        <c:manualLayout>
          <c:xMode val="factor"/>
          <c:yMode val="factor"/>
          <c:x val="0.02225"/>
          <c:y val="0.92125"/>
        </c:manualLayout>
      </c:layout>
      <c:spPr>
        <a:noFill/>
        <a:ln w="3175">
          <a:noFill/>
        </a:ln>
      </c:spPr>
    </c:title>
    <c:plotArea>
      <c:layout>
        <c:manualLayout>
          <c:xMode val="edge"/>
          <c:yMode val="edge"/>
          <c:x val="0.28275"/>
          <c:y val="0.13425"/>
          <c:w val="0.43125"/>
          <c:h val="0.71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chapitre'!$B$15:$B$21</c:f>
              <c:strCache>
                <c:ptCount val="7"/>
                <c:pt idx="0">
                  <c:v>4.4.1 Ressources, rôles, responsabilité et autorité</c:v>
                </c:pt>
                <c:pt idx="1">
                  <c:v>4.4.2 Compétence, formation et sensibilisation</c:v>
                </c:pt>
                <c:pt idx="2">
                  <c:v>4.4.3 Communication</c:v>
                </c:pt>
                <c:pt idx="3">
                  <c:v>4.4.4 Documentation</c:v>
                </c:pt>
                <c:pt idx="4">
                  <c:v>4.4.5 Maîtrise de la documentaion</c:v>
                </c:pt>
                <c:pt idx="5">
                  <c:v>4.4.6 Maîtrise opérationnelle</c:v>
                </c:pt>
                <c:pt idx="6">
                  <c:v>4.4.7 Préparation et réponse aux situations d'urgence</c:v>
                </c:pt>
              </c:strCache>
            </c:strRef>
          </c:cat>
          <c:val>
            <c:numRef>
              <c:f>'Calculs Kiviat par chapitre'!$C$15:$C$21</c:f>
              <c:numCache>
                <c:ptCount val="7"/>
                <c:pt idx="0">
                  <c:v>#N/A</c:v>
                </c:pt>
                <c:pt idx="1">
                  <c:v>#N/A</c:v>
                </c:pt>
                <c:pt idx="2">
                  <c:v>#N/A</c:v>
                </c:pt>
                <c:pt idx="3">
                  <c:v>#N/A</c:v>
                </c:pt>
                <c:pt idx="4">
                  <c:v>#N/A</c:v>
                </c:pt>
                <c:pt idx="5">
                  <c:v>#N/A</c:v>
                </c:pt>
                <c:pt idx="6">
                  <c:v>#N/A</c:v>
                </c:pt>
              </c:numCache>
            </c:numRef>
          </c:val>
        </c:ser>
        <c:axId val="17168745"/>
        <c:axId val="20300978"/>
      </c:radarChart>
      <c:catAx>
        <c:axId val="1716874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20300978"/>
        <c:crosses val="autoZero"/>
        <c:auto val="0"/>
        <c:lblOffset val="100"/>
        <c:tickLblSkip val="1"/>
        <c:noMultiLvlLbl val="0"/>
      </c:catAx>
      <c:valAx>
        <c:axId val="20300978"/>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7168745"/>
        <c:crossesAt val="1"/>
        <c:crossBetween val="between"/>
        <c:dispUnits/>
        <c:majorUnit val="20"/>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333399"/>
                </a:solidFill>
              </a:rPr>
              <a:t>4.5 Contrôle</a:t>
            </a:r>
          </a:p>
        </c:rich>
      </c:tx>
      <c:layout>
        <c:manualLayout>
          <c:xMode val="factor"/>
          <c:yMode val="factor"/>
          <c:x val="0.0015"/>
          <c:y val="0.91475"/>
        </c:manualLayout>
      </c:layout>
      <c:spPr>
        <a:noFill/>
        <a:ln w="3175">
          <a:noFill/>
        </a:ln>
      </c:spPr>
    </c:title>
    <c:plotArea>
      <c:layout>
        <c:manualLayout>
          <c:xMode val="edge"/>
          <c:yMode val="edge"/>
          <c:x val="0.29525"/>
          <c:y val="0.13475"/>
          <c:w val="0.406"/>
          <c:h val="0.70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'Calculs Kiviat par chapitre'!$B$23:$B$27</c:f>
              <c:strCache>
                <c:ptCount val="5"/>
                <c:pt idx="0">
                  <c:v>4.5.1 Surveillance et mesurage</c:v>
                </c:pt>
                <c:pt idx="1">
                  <c:v>4.5.2 Evaluation de la conformité</c:v>
                </c:pt>
                <c:pt idx="2">
                  <c:v>4.5.3 Non-conformité, action corrective et action préventive</c:v>
                </c:pt>
                <c:pt idx="3">
                  <c:v>4.5.4 Maîtrise des enregistrements</c:v>
                </c:pt>
                <c:pt idx="4">
                  <c:v>4.5.5 Audit interne</c:v>
                </c:pt>
              </c:strCache>
            </c:strRef>
          </c:cat>
          <c:val>
            <c:numRef>
              <c:f>'Calculs Kiviat par chapitre'!$C$23:$C$27</c:f>
              <c:numCache>
                <c:ptCount val="5"/>
                <c:pt idx="0">
                  <c:v>#N/A</c:v>
                </c:pt>
                <c:pt idx="1">
                  <c:v>#N/A</c:v>
                </c:pt>
                <c:pt idx="2">
                  <c:v>#N/A</c:v>
                </c:pt>
                <c:pt idx="3">
                  <c:v>#N/A</c:v>
                </c:pt>
                <c:pt idx="4">
                  <c:v>#N/A</c:v>
                </c:pt>
              </c:numCache>
            </c:numRef>
          </c:val>
        </c:ser>
        <c:axId val="48491075"/>
        <c:axId val="33766492"/>
      </c:radarChart>
      <c:catAx>
        <c:axId val="484910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339966"/>
                </a:solidFill>
              </a:defRPr>
            </a:pPr>
          </a:p>
        </c:txPr>
        <c:crossAx val="33766492"/>
        <c:crosses val="autoZero"/>
        <c:auto val="0"/>
        <c:lblOffset val="100"/>
        <c:tickLblSkip val="1"/>
        <c:noMultiLvlLbl val="0"/>
      </c:catAx>
      <c:valAx>
        <c:axId val="33766492"/>
        <c:scaling>
          <c:orientation val="minMax"/>
          <c:max val="100"/>
          <c:min val="0"/>
        </c:scaling>
        <c:axPos val="l"/>
        <c:majorGridlines>
          <c:spPr>
            <a:ln w="3175">
              <a:solidFill>
                <a:srgbClr val="333333"/>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8491075"/>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625"/>
          <c:w val="0.96625"/>
          <c:h val="0.9515"/>
        </c:manualLayout>
      </c:layout>
      <c:barChart>
        <c:barDir val="col"/>
        <c:grouping val="clustered"/>
        <c:varyColors val="0"/>
        <c:ser>
          <c:idx val="0"/>
          <c:order val="0"/>
          <c:tx>
            <c:strRef>
              <c:f>'Calculs Kiviat par chapitre'!$B$29</c:f>
              <c:strCache>
                <c:ptCount val="1"/>
                <c:pt idx="0">
                  <c:v>4.6 Revue de direction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'Calculs Kiviat par chapitre'!$C$29</c:f>
              <c:numCache>
                <c:ptCount val="1"/>
                <c:pt idx="0">
                  <c:v>#N/A</c:v>
                </c:pt>
              </c:numCache>
            </c:numRef>
          </c:val>
        </c:ser>
        <c:axId val="35462973"/>
        <c:axId val="50731302"/>
      </c:barChart>
      <c:catAx>
        <c:axId val="35462973"/>
        <c:scaling>
          <c:orientation val="minMax"/>
        </c:scaling>
        <c:axPos val="b"/>
        <c:title>
          <c:tx>
            <c:rich>
              <a:bodyPr vert="horz" rot="0" anchor="ctr"/>
              <a:lstStyle/>
              <a:p>
                <a:pPr algn="ctr">
                  <a:defRPr/>
                </a:pPr>
                <a:r>
                  <a:rPr lang="en-US" cap="none" sz="1000" b="1" i="1" u="none" baseline="0">
                    <a:solidFill>
                      <a:srgbClr val="333399"/>
                    </a:solidFill>
                  </a:rPr>
                  <a:t>4.6 Revue de direction</a:t>
                </a:r>
              </a:p>
            </c:rich>
          </c:tx>
          <c:layout>
            <c:manualLayout>
              <c:xMode val="factor"/>
              <c:yMode val="factor"/>
              <c:x val="0.0095"/>
              <c:y val="0.01425"/>
            </c:manualLayout>
          </c:layout>
          <c:overlay val="0"/>
          <c:spPr>
            <a:noFill/>
            <a:ln w="3175">
              <a:noFill/>
            </a:ln>
          </c:spPr>
        </c:title>
        <c:delete val="1"/>
        <c:majorTickMark val="out"/>
        <c:minorTickMark val="none"/>
        <c:tickLblPos val="nextTo"/>
        <c:crossAx val="50731302"/>
        <c:crosses val="autoZero"/>
        <c:auto val="1"/>
        <c:lblOffset val="100"/>
        <c:tickLblSkip val="1"/>
        <c:noMultiLvlLbl val="0"/>
      </c:catAx>
      <c:valAx>
        <c:axId val="50731302"/>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5462973"/>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65"/>
          <c:y val="0.13625"/>
          <c:w val="0.45975"/>
          <c:h val="0.679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'Notes du diagnostic'!$C$9:$C$14</c:f>
              <c:strCache>
                <c:ptCount val="6"/>
                <c:pt idx="0">
                  <c:v>Exigences générales</c:v>
                </c:pt>
                <c:pt idx="1">
                  <c:v>Politique environnementale</c:v>
                </c:pt>
                <c:pt idx="2">
                  <c:v>Planification</c:v>
                </c:pt>
                <c:pt idx="3">
                  <c:v>Mise en œuvre et fonctionnement</c:v>
                </c:pt>
                <c:pt idx="4">
                  <c:v>Contrôle</c:v>
                </c:pt>
                <c:pt idx="5">
                  <c:v>Revue de la Direction</c:v>
                </c:pt>
              </c:strCache>
            </c:strRef>
          </c:cat>
          <c:val>
            <c:numRef>
              <c:f>'Notes du diagnostic'!$D$9:$D$14</c:f>
              <c:numCache>
                <c:ptCount val="6"/>
                <c:pt idx="0">
                  <c:v>#N/A</c:v>
                </c:pt>
                <c:pt idx="1">
                  <c:v>#N/A</c:v>
                </c:pt>
                <c:pt idx="2">
                  <c:v>#N/A</c:v>
                </c:pt>
                <c:pt idx="3">
                  <c:v>#N/A</c:v>
                </c:pt>
                <c:pt idx="4">
                  <c:v>#N/A</c:v>
                </c:pt>
                <c:pt idx="5">
                  <c:v>#N/A</c:v>
                </c:pt>
              </c:numCache>
            </c:numRef>
          </c:val>
        </c:ser>
        <c:axId val="53928535"/>
        <c:axId val="15594768"/>
      </c:radarChart>
      <c:catAx>
        <c:axId val="53928535"/>
        <c:scaling>
          <c:orientation val="minMax"/>
        </c:scaling>
        <c:axPos val="b"/>
        <c:majorGridlines>
          <c:spPr>
            <a:ln w="3175">
              <a:solidFill>
                <a:srgbClr val="99CC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15594768"/>
        <c:crosses val="autoZero"/>
        <c:auto val="0"/>
        <c:lblOffset val="100"/>
        <c:tickLblSkip val="1"/>
        <c:noMultiLvlLbl val="0"/>
      </c:catAx>
      <c:valAx>
        <c:axId val="15594768"/>
        <c:scaling>
          <c:orientation val="minMax"/>
          <c:max val="100"/>
          <c:min val="0"/>
        </c:scaling>
        <c:axPos val="l"/>
        <c:majorGridlines>
          <c:spPr>
            <a:ln w="3175">
              <a:solidFill>
                <a:srgbClr val="808080"/>
              </a:solidFill>
            </a:ln>
          </c:spPr>
        </c:majorGridlines>
        <c:delete val="0"/>
        <c:numFmt formatCode="0" sourceLinked="0"/>
        <c:majorTickMark val="cross"/>
        <c:minorTickMark val="none"/>
        <c:tickLblPos val="nextTo"/>
        <c:spPr>
          <a:ln w="3175">
            <a:solidFill>
              <a:srgbClr val="99CCFF"/>
            </a:solidFill>
          </a:ln>
        </c:spPr>
        <c:txPr>
          <a:bodyPr vert="horz" rot="0"/>
          <a:lstStyle/>
          <a:p>
            <a:pPr>
              <a:defRPr lang="en-US" cap="none" sz="1000" b="1" i="0" u="none" baseline="0">
                <a:solidFill>
                  <a:srgbClr val="000000"/>
                </a:solidFill>
              </a:defRPr>
            </a:pPr>
          </a:p>
        </c:txPr>
        <c:crossAx val="53928535"/>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
          <c:w val="0.96075"/>
          <c:h val="0.96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'Calculs Kiviat par chapitre'!$B$4</c:f>
              <c:strCache>
                <c:ptCount val="1"/>
                <c:pt idx="0">
                  <c:v>4.1Exigence générales</c:v>
                </c:pt>
              </c:strCache>
            </c:strRef>
          </c:cat>
          <c:val>
            <c:numRef>
              <c:f>'Calculs Kiviat par chapitre'!$C$4</c:f>
              <c:numCache>
                <c:ptCount val="1"/>
                <c:pt idx="0">
                  <c:v>#N/A</c:v>
                </c:pt>
              </c:numCache>
            </c:numRef>
          </c:val>
        </c:ser>
        <c:axId val="6135185"/>
        <c:axId val="55216666"/>
      </c:barChart>
      <c:catAx>
        <c:axId val="6135185"/>
        <c:scaling>
          <c:orientation val="minMax"/>
        </c:scaling>
        <c:axPos val="b"/>
        <c:title>
          <c:tx>
            <c:rich>
              <a:bodyPr vert="horz" rot="0" anchor="ctr"/>
              <a:lstStyle/>
              <a:p>
                <a:pPr algn="ctr">
                  <a:defRPr/>
                </a:pPr>
                <a:r>
                  <a:rPr lang="en-US" cap="none" sz="1000" b="1" i="1" u="none" baseline="0">
                    <a:solidFill>
                      <a:srgbClr val="333399"/>
                    </a:solidFill>
                  </a:rPr>
                  <a:t>4.1 Exigences générales</a:t>
                </a:r>
              </a:p>
            </c:rich>
          </c:tx>
          <c:layout>
            <c:manualLayout>
              <c:xMode val="factor"/>
              <c:yMode val="factor"/>
              <c:x val="0.012"/>
              <c:y val="0.00125"/>
            </c:manualLayout>
          </c:layout>
          <c:overlay val="0"/>
          <c:spPr>
            <a:noFill/>
            <a:ln w="3175">
              <a:noFill/>
            </a:ln>
          </c:spPr>
        </c:title>
        <c:delete val="1"/>
        <c:majorTickMark val="out"/>
        <c:minorTickMark val="none"/>
        <c:tickLblPos val="nextTo"/>
        <c:crossAx val="55216666"/>
        <c:crosses val="autoZero"/>
        <c:auto val="1"/>
        <c:lblOffset val="100"/>
        <c:tickLblSkip val="1"/>
        <c:noMultiLvlLbl val="0"/>
      </c:catAx>
      <c:valAx>
        <c:axId val="55216666"/>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135185"/>
        <c:crossesAt val="1"/>
        <c:crossBetween val="between"/>
        <c:dispUnits/>
        <c:majorUnit val="20"/>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38100</xdr:rowOff>
    </xdr:from>
    <xdr:to>
      <xdr:col>6</xdr:col>
      <xdr:colOff>762000</xdr:colOff>
      <xdr:row>29</xdr:row>
      <xdr:rowOff>95250</xdr:rowOff>
    </xdr:to>
    <xdr:sp>
      <xdr:nvSpPr>
        <xdr:cNvPr id="1" name="ZoneTexte 4"/>
        <xdr:cNvSpPr txBox="1">
          <a:spLocks noChangeArrowheads="1"/>
        </xdr:cNvSpPr>
      </xdr:nvSpPr>
      <xdr:spPr>
        <a:xfrm>
          <a:off x="114300" y="38100"/>
          <a:ext cx="4657725" cy="640080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9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14001 :2004. Elle permet à son utilisateur de mesurer les écarts entre les pratiques réelles concernant le système de management environnemental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à tout type d'organisme, quelque soit sa taille et son produit fini désirant évaluer son système de management environnemental selon le référentiel ISO 14001 :2004. L’utilisateur se doit d’avoir des connaissances de base en management environnemental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14001 :2004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 diagnostic (4 niveaux de notation conforme, acceptable, à    améliorer et non conforme)
</a:t>
          </a:r>
          <a:r>
            <a:rPr lang="en-US" cap="none" sz="1100" b="0" i="0" u="none" baseline="0">
              <a:solidFill>
                <a:srgbClr val="000000"/>
              </a:solidFill>
              <a:latin typeface="Calibri"/>
              <a:ea typeface="Calibri"/>
              <a:cs typeface="Calibri"/>
            </a:rPr>
            <a:t> - Les notes (avec des pondérations entre 0 et 100%)
</a:t>
          </a:r>
          <a:r>
            <a:rPr lang="en-US" cap="none" sz="1100" b="0" i="0" u="none" baseline="0">
              <a:solidFill>
                <a:srgbClr val="000000"/>
              </a:solidFill>
              <a:latin typeface="Calibri"/>
              <a:ea typeface="Calibri"/>
              <a:cs typeface="Calibri"/>
            </a:rPr>
            <a:t> - Les résultats globaux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d’actions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0</xdr:rowOff>
    </xdr:from>
    <xdr:to>
      <xdr:col>11</xdr:col>
      <xdr:colOff>733425</xdr:colOff>
      <xdr:row>23</xdr:row>
      <xdr:rowOff>95250</xdr:rowOff>
    </xdr:to>
    <xdr:graphicFrame>
      <xdr:nvGraphicFramePr>
        <xdr:cNvPr id="1" name="Graphique 4"/>
        <xdr:cNvGraphicFramePr/>
      </xdr:nvGraphicFramePr>
      <xdr:xfrm>
        <a:off x="2324100"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9525</xdr:rowOff>
    </xdr:from>
    <xdr:to>
      <xdr:col>8</xdr:col>
      <xdr:colOff>9525</xdr:colOff>
      <xdr:row>23</xdr:row>
      <xdr:rowOff>123825</xdr:rowOff>
    </xdr:to>
    <xdr:graphicFrame>
      <xdr:nvGraphicFramePr>
        <xdr:cNvPr id="1" name="Graphique 6"/>
        <xdr:cNvGraphicFramePr/>
      </xdr:nvGraphicFramePr>
      <xdr:xfrm>
        <a:off x="2305050" y="9525"/>
        <a:ext cx="3800475" cy="3838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28575</xdr:rowOff>
    </xdr:from>
    <xdr:to>
      <xdr:col>7</xdr:col>
      <xdr:colOff>752475</xdr:colOff>
      <xdr:row>22</xdr:row>
      <xdr:rowOff>0</xdr:rowOff>
    </xdr:to>
    <xdr:graphicFrame>
      <xdr:nvGraphicFramePr>
        <xdr:cNvPr id="1" name="Graphique 5"/>
        <xdr:cNvGraphicFramePr/>
      </xdr:nvGraphicFramePr>
      <xdr:xfrm>
        <a:off x="2266950" y="28575"/>
        <a:ext cx="3819525" cy="3533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66675</xdr:rowOff>
    </xdr:from>
    <xdr:to>
      <xdr:col>12</xdr:col>
      <xdr:colOff>285750</xdr:colOff>
      <xdr:row>29</xdr:row>
      <xdr:rowOff>57150</xdr:rowOff>
    </xdr:to>
    <xdr:graphicFrame>
      <xdr:nvGraphicFramePr>
        <xdr:cNvPr id="1" name="Graphique 5"/>
        <xdr:cNvGraphicFramePr/>
      </xdr:nvGraphicFramePr>
      <xdr:xfrm>
        <a:off x="2295525" y="66675"/>
        <a:ext cx="7134225" cy="4686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9525</xdr:rowOff>
    </xdr:from>
    <xdr:to>
      <xdr:col>12</xdr:col>
      <xdr:colOff>47625</xdr:colOff>
      <xdr:row>26</xdr:row>
      <xdr:rowOff>0</xdr:rowOff>
    </xdr:to>
    <xdr:graphicFrame>
      <xdr:nvGraphicFramePr>
        <xdr:cNvPr id="1" name="Graphique 5"/>
        <xdr:cNvGraphicFramePr/>
      </xdr:nvGraphicFramePr>
      <xdr:xfrm>
        <a:off x="2266950" y="9525"/>
        <a:ext cx="6924675" cy="4200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12</xdr:col>
      <xdr:colOff>19050</xdr:colOff>
      <xdr:row>24</xdr:row>
      <xdr:rowOff>152400</xdr:rowOff>
    </xdr:to>
    <xdr:graphicFrame>
      <xdr:nvGraphicFramePr>
        <xdr:cNvPr id="1" name="Graphique 5"/>
        <xdr:cNvGraphicFramePr/>
      </xdr:nvGraphicFramePr>
      <xdr:xfrm>
        <a:off x="2305050" y="38100"/>
        <a:ext cx="6858000" cy="4000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0</xdr:row>
      <xdr:rowOff>19050</xdr:rowOff>
    </xdr:from>
    <xdr:to>
      <xdr:col>8</xdr:col>
      <xdr:colOff>28575</xdr:colOff>
      <xdr:row>23</xdr:row>
      <xdr:rowOff>38100</xdr:rowOff>
    </xdr:to>
    <xdr:graphicFrame>
      <xdr:nvGraphicFramePr>
        <xdr:cNvPr id="1" name="Graphique 6"/>
        <xdr:cNvGraphicFramePr/>
      </xdr:nvGraphicFramePr>
      <xdr:xfrm>
        <a:off x="2266950" y="19050"/>
        <a:ext cx="38576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13</xdr:row>
      <xdr:rowOff>142875</xdr:rowOff>
    </xdr:from>
    <xdr:to>
      <xdr:col>22</xdr:col>
      <xdr:colOff>504825</xdr:colOff>
      <xdr:row>32</xdr:row>
      <xdr:rowOff>0</xdr:rowOff>
    </xdr:to>
    <xdr:graphicFrame>
      <xdr:nvGraphicFramePr>
        <xdr:cNvPr id="1" name="Graphique 10"/>
        <xdr:cNvGraphicFramePr/>
      </xdr:nvGraphicFramePr>
      <xdr:xfrm>
        <a:off x="13020675" y="2247900"/>
        <a:ext cx="4295775" cy="29337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xdr:row>
      <xdr:rowOff>152400</xdr:rowOff>
    </xdr:from>
    <xdr:to>
      <xdr:col>5</xdr:col>
      <xdr:colOff>276225</xdr:colOff>
      <xdr:row>21</xdr:row>
      <xdr:rowOff>0</xdr:rowOff>
    </xdr:to>
    <xdr:graphicFrame>
      <xdr:nvGraphicFramePr>
        <xdr:cNvPr id="2" name="Graphique 11"/>
        <xdr:cNvGraphicFramePr/>
      </xdr:nvGraphicFramePr>
      <xdr:xfrm>
        <a:off x="19050" y="638175"/>
        <a:ext cx="4114800" cy="2762250"/>
      </xdr:xfrm>
      <a:graphic>
        <a:graphicData uri="http://schemas.openxmlformats.org/drawingml/2006/chart">
          <c:chart xmlns:c="http://schemas.openxmlformats.org/drawingml/2006/chart" r:id="rId2"/>
        </a:graphicData>
      </a:graphic>
    </xdr:graphicFrame>
    <xdr:clientData/>
  </xdr:twoCellAnchor>
  <xdr:twoCellAnchor>
    <xdr:from>
      <xdr:col>5</xdr:col>
      <xdr:colOff>428625</xdr:colOff>
      <xdr:row>3</xdr:row>
      <xdr:rowOff>152400</xdr:rowOff>
    </xdr:from>
    <xdr:to>
      <xdr:col>11</xdr:col>
      <xdr:colOff>9525</xdr:colOff>
      <xdr:row>21</xdr:row>
      <xdr:rowOff>9525</xdr:rowOff>
    </xdr:to>
    <xdr:graphicFrame>
      <xdr:nvGraphicFramePr>
        <xdr:cNvPr id="3" name="Graphique 12"/>
        <xdr:cNvGraphicFramePr/>
      </xdr:nvGraphicFramePr>
      <xdr:xfrm>
        <a:off x="4286250" y="638175"/>
        <a:ext cx="4152900" cy="2771775"/>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3</xdr:row>
      <xdr:rowOff>142875</xdr:rowOff>
    </xdr:from>
    <xdr:to>
      <xdr:col>16</xdr:col>
      <xdr:colOff>571500</xdr:colOff>
      <xdr:row>21</xdr:row>
      <xdr:rowOff>19050</xdr:rowOff>
    </xdr:to>
    <xdr:graphicFrame>
      <xdr:nvGraphicFramePr>
        <xdr:cNvPr id="4" name="Graphique 13"/>
        <xdr:cNvGraphicFramePr/>
      </xdr:nvGraphicFramePr>
      <xdr:xfrm>
        <a:off x="8524875" y="628650"/>
        <a:ext cx="4286250" cy="27908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21</xdr:row>
      <xdr:rowOff>152400</xdr:rowOff>
    </xdr:from>
    <xdr:to>
      <xdr:col>5</xdr:col>
      <xdr:colOff>266700</xdr:colOff>
      <xdr:row>41</xdr:row>
      <xdr:rowOff>133350</xdr:rowOff>
    </xdr:to>
    <xdr:graphicFrame>
      <xdr:nvGraphicFramePr>
        <xdr:cNvPr id="5" name="Graphique 15"/>
        <xdr:cNvGraphicFramePr/>
      </xdr:nvGraphicFramePr>
      <xdr:xfrm>
        <a:off x="19050" y="3552825"/>
        <a:ext cx="4105275" cy="3219450"/>
      </xdr:xfrm>
      <a:graphic>
        <a:graphicData uri="http://schemas.openxmlformats.org/drawingml/2006/chart">
          <c:chart xmlns:c="http://schemas.openxmlformats.org/drawingml/2006/chart" r:id="rId5"/>
        </a:graphicData>
      </a:graphic>
    </xdr:graphicFrame>
    <xdr:clientData/>
  </xdr:twoCellAnchor>
  <xdr:twoCellAnchor>
    <xdr:from>
      <xdr:col>5</xdr:col>
      <xdr:colOff>419100</xdr:colOff>
      <xdr:row>22</xdr:row>
      <xdr:rowOff>0</xdr:rowOff>
    </xdr:from>
    <xdr:to>
      <xdr:col>11</xdr:col>
      <xdr:colOff>9525</xdr:colOff>
      <xdr:row>42</xdr:row>
      <xdr:rowOff>0</xdr:rowOff>
    </xdr:to>
    <xdr:graphicFrame>
      <xdr:nvGraphicFramePr>
        <xdr:cNvPr id="6" name="Graphique 16"/>
        <xdr:cNvGraphicFramePr/>
      </xdr:nvGraphicFramePr>
      <xdr:xfrm>
        <a:off x="4276725" y="3562350"/>
        <a:ext cx="4162425" cy="3238500"/>
      </xdr:xfrm>
      <a:graphic>
        <a:graphicData uri="http://schemas.openxmlformats.org/drawingml/2006/chart">
          <c:chart xmlns:c="http://schemas.openxmlformats.org/drawingml/2006/chart" r:id="rId6"/>
        </a:graphicData>
      </a:graphic>
    </xdr:graphicFrame>
    <xdr:clientData/>
  </xdr:twoCellAnchor>
  <xdr:twoCellAnchor>
    <xdr:from>
      <xdr:col>11</xdr:col>
      <xdr:colOff>114300</xdr:colOff>
      <xdr:row>21</xdr:row>
      <xdr:rowOff>142875</xdr:rowOff>
    </xdr:from>
    <xdr:to>
      <xdr:col>16</xdr:col>
      <xdr:colOff>581025</xdr:colOff>
      <xdr:row>41</xdr:row>
      <xdr:rowOff>161925</xdr:rowOff>
    </xdr:to>
    <xdr:graphicFrame>
      <xdr:nvGraphicFramePr>
        <xdr:cNvPr id="7" name="Graphique 17"/>
        <xdr:cNvGraphicFramePr/>
      </xdr:nvGraphicFramePr>
      <xdr:xfrm>
        <a:off x="8543925" y="3543300"/>
        <a:ext cx="4276725" cy="32575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0:O36"/>
  <sheetViews>
    <sheetView zoomScalePageLayoutView="0" workbookViewId="0" topLeftCell="A4">
      <selection activeCell="H17" sqref="H17"/>
    </sheetView>
  </sheetViews>
  <sheetFormatPr defaultColWidth="11.421875" defaultRowHeight="12.75"/>
  <cols>
    <col min="1" max="1" width="11.57421875" style="0" customWidth="1"/>
    <col min="2" max="2" width="19.8515625" style="0" customWidth="1"/>
    <col min="3" max="3" width="24.28125" style="0" customWidth="1"/>
    <col min="4" max="4" width="22.00390625" style="0" customWidth="1"/>
  </cols>
  <sheetData>
    <row r="9" ht="13.5" thickBot="1"/>
    <row r="10" spans="2:4" ht="27" customHeight="1" thickBot="1">
      <c r="B10" s="113" t="s">
        <v>133</v>
      </c>
      <c r="C10" s="114" t="s">
        <v>134</v>
      </c>
      <c r="D10" s="113" t="s">
        <v>136</v>
      </c>
    </row>
    <row r="11" spans="2:4" ht="27" customHeight="1">
      <c r="B11" s="116" t="s">
        <v>137</v>
      </c>
      <c r="C11" s="115">
        <v>40948</v>
      </c>
      <c r="D11" s="116" t="s">
        <v>135</v>
      </c>
    </row>
    <row r="12" spans="2:4" ht="27" customHeight="1">
      <c r="B12" s="117"/>
      <c r="C12" s="118"/>
      <c r="D12" s="117"/>
    </row>
    <row r="13" spans="2:4" ht="27" customHeight="1">
      <c r="B13" s="117"/>
      <c r="C13" s="118"/>
      <c r="D13" s="117"/>
    </row>
    <row r="14" spans="2:4" ht="27" customHeight="1">
      <c r="B14" s="117"/>
      <c r="C14" s="118"/>
      <c r="D14" s="117"/>
    </row>
    <row r="15" spans="2:4" ht="27" customHeight="1">
      <c r="B15" s="117"/>
      <c r="C15" s="118"/>
      <c r="D15" s="117"/>
    </row>
    <row r="16" spans="2:4" ht="27" customHeight="1">
      <c r="B16" s="117"/>
      <c r="C16" s="118"/>
      <c r="D16" s="117"/>
    </row>
    <row r="17" spans="2:4" ht="27" customHeight="1">
      <c r="B17" s="117"/>
      <c r="C17" s="118"/>
      <c r="D17" s="117"/>
    </row>
    <row r="18" spans="2:4" ht="27" customHeight="1" thickBot="1">
      <c r="B18" s="119"/>
      <c r="C18" s="120"/>
      <c r="D18" s="119"/>
    </row>
    <row r="19" ht="27" customHeight="1"/>
    <row r="20" ht="27" customHeight="1"/>
    <row r="21" ht="27" customHeight="1"/>
    <row r="22" ht="27" customHeight="1"/>
    <row r="33" spans="13:15" ht="15">
      <c r="M33" s="109"/>
      <c r="N33" s="109"/>
      <c r="O33" s="109"/>
    </row>
    <row r="34" spans="13:15" ht="15">
      <c r="M34" s="110"/>
      <c r="N34" s="111"/>
      <c r="O34" s="112"/>
    </row>
    <row r="35" spans="13:15" ht="15">
      <c r="M35" s="110"/>
      <c r="N35" s="111"/>
      <c r="O35" s="112"/>
    </row>
    <row r="36" spans="13:15" ht="12.75">
      <c r="M36" s="57"/>
      <c r="N36" s="57"/>
      <c r="O36" s="5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L37" sqref="L37"/>
    </sheetView>
  </sheetViews>
  <sheetFormatPr defaultColWidth="11.421875" defaultRowHeight="12.75"/>
  <cols>
    <col min="1" max="16384" width="11.421875" style="1" customWidth="1"/>
  </cols>
  <sheetData>
    <row r="1" ht="12.75">
      <c r="A1" s="76"/>
    </row>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N29" sqref="N2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N32" sqref="N32"/>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14"/>
  <dimension ref="A1:A1"/>
  <sheetViews>
    <sheetView zoomScalePageLayoutView="0" workbookViewId="0" topLeftCell="A1">
      <selection activeCell="N45" sqref="N45"/>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14.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O46" sqref="O46"/>
    </sheetView>
  </sheetViews>
  <sheetFormatPr defaultColWidth="11.421875" defaultRowHeight="12.75"/>
  <cols>
    <col min="1" max="4" width="11.421875" style="1" customWidth="1"/>
    <col min="5" max="5" width="12.140625" style="1" customWidth="1"/>
    <col min="6" max="16384" width="11.421875" style="1" customWidth="1"/>
  </cols>
  <sheetData>
    <row r="1" ht="12.75"/>
    <row r="2" ht="12.75"/>
    <row r="3" ht="12.75"/>
    <row r="4" ht="12.75"/>
  </sheetData>
  <sheetProtection/>
  <printOptions/>
  <pageMargins left="0.7" right="0.7" top="0.75" bottom="0.75" header="0.3" footer="0.3"/>
  <pageSetup orientation="portrait" paperSize="9"/>
  <drawing r:id="rId2"/>
  <legacyDrawing r:id="rId1"/>
</worksheet>
</file>

<file path=xl/worksheets/sheet15.xml><?xml version="1.0" encoding="utf-8"?>
<worksheet xmlns="http://schemas.openxmlformats.org/spreadsheetml/2006/main" xmlns:r="http://schemas.openxmlformats.org/officeDocument/2006/relationships">
  <sheetPr codeName="Feuil7"/>
  <dimension ref="D3:G19"/>
  <sheetViews>
    <sheetView zoomScalePageLayoutView="0" workbookViewId="0" topLeftCell="A13">
      <selection activeCell="C1" sqref="C1"/>
    </sheetView>
  </sheetViews>
  <sheetFormatPr defaultColWidth="11.421875" defaultRowHeight="12.75"/>
  <cols>
    <col min="1" max="3" width="11.421875" style="1" customWidth="1"/>
    <col min="4" max="4" width="21.8515625" style="1" customWidth="1"/>
    <col min="5" max="5" width="23.7109375" style="1" bestFit="1" customWidth="1"/>
    <col min="6" max="6" width="24.140625" style="1" bestFit="1" customWidth="1"/>
    <col min="7" max="7" width="23.7109375" style="1" bestFit="1" customWidth="1"/>
    <col min="8" max="16384" width="11.421875" style="1" customWidth="1"/>
  </cols>
  <sheetData>
    <row r="1" ht="12.75"/>
    <row r="2" ht="13.5" thickBot="1"/>
    <row r="3" ht="18.75" thickBot="1">
      <c r="F3" s="6" t="s">
        <v>25</v>
      </c>
    </row>
    <row r="4" ht="12.75">
      <c r="F4" s="2"/>
    </row>
    <row r="5" ht="12.75">
      <c r="D5" s="7" t="s">
        <v>7</v>
      </c>
    </row>
    <row r="6" ht="12.75"/>
    <row r="7" ht="13.5" thickBot="1"/>
    <row r="8" spans="5:7" ht="13.5" thickBot="1">
      <c r="E8" s="8" t="s">
        <v>26</v>
      </c>
      <c r="F8" s="8" t="s">
        <v>27</v>
      </c>
      <c r="G8" s="9" t="s">
        <v>28</v>
      </c>
    </row>
    <row r="9" spans="4:7" ht="30.75" customHeight="1" thickBot="1">
      <c r="D9" s="10" t="s">
        <v>29</v>
      </c>
      <c r="E9" s="254"/>
      <c r="F9" s="254"/>
      <c r="G9" s="255"/>
    </row>
    <row r="10" spans="4:7" ht="30.75" customHeight="1" thickBot="1">
      <c r="D10" s="14" t="s">
        <v>30</v>
      </c>
      <c r="E10" s="256"/>
      <c r="F10" s="256"/>
      <c r="G10" s="257"/>
    </row>
    <row r="11" spans="4:7" ht="56.25" customHeight="1">
      <c r="D11" s="24" t="s">
        <v>8</v>
      </c>
      <c r="E11" s="21"/>
      <c r="F11" s="16"/>
      <c r="G11" s="17"/>
    </row>
    <row r="12" spans="4:7" ht="56.25" customHeight="1">
      <c r="D12" s="11" t="s">
        <v>31</v>
      </c>
      <c r="E12" s="22"/>
      <c r="F12" s="15"/>
      <c r="G12" s="18"/>
    </row>
    <row r="13" spans="4:7" ht="56.25" customHeight="1">
      <c r="D13" s="12" t="s">
        <v>12</v>
      </c>
      <c r="E13" s="22"/>
      <c r="F13" s="15"/>
      <c r="G13" s="18"/>
    </row>
    <row r="14" spans="4:7" ht="56.25" customHeight="1">
      <c r="D14" s="11" t="s">
        <v>32</v>
      </c>
      <c r="E14" s="22"/>
      <c r="F14" s="15"/>
      <c r="G14" s="18"/>
    </row>
    <row r="15" spans="4:7" ht="56.25" customHeight="1">
      <c r="D15" s="11" t="s">
        <v>33</v>
      </c>
      <c r="E15" s="22"/>
      <c r="F15" s="15"/>
      <c r="G15" s="18"/>
    </row>
    <row r="16" spans="4:7" ht="56.25" customHeight="1">
      <c r="D16" s="11" t="s">
        <v>34</v>
      </c>
      <c r="E16" s="22"/>
      <c r="F16" s="15"/>
      <c r="G16" s="18"/>
    </row>
    <row r="17" spans="4:7" ht="57" customHeight="1">
      <c r="D17" s="12" t="s">
        <v>9</v>
      </c>
      <c r="E17" s="22"/>
      <c r="F17" s="15"/>
      <c r="G17" s="18"/>
    </row>
    <row r="18" spans="4:7" ht="57" customHeight="1">
      <c r="D18" s="25" t="s">
        <v>11</v>
      </c>
      <c r="E18" s="22"/>
      <c r="F18" s="15"/>
      <c r="G18" s="18"/>
    </row>
    <row r="19" spans="4:7" ht="57" customHeight="1" thickBot="1">
      <c r="D19" s="13" t="s">
        <v>10</v>
      </c>
      <c r="E19" s="23"/>
      <c r="F19" s="19"/>
      <c r="G19" s="20"/>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1"/>
  <dimension ref="H2:K18"/>
  <sheetViews>
    <sheetView tabSelected="1" zoomScalePageLayoutView="0" workbookViewId="0" topLeftCell="A1">
      <selection activeCell="N9" sqref="N9"/>
    </sheetView>
  </sheetViews>
  <sheetFormatPr defaultColWidth="11.421875" defaultRowHeight="12.75"/>
  <cols>
    <col min="1" max="1" width="3.00390625" style="1" customWidth="1"/>
    <col min="2" max="7" width="11.421875" style="1" customWidth="1"/>
    <col min="8" max="8" width="2.57421875" style="1" customWidth="1"/>
    <col min="9" max="9" width="1.421875" style="1" customWidth="1"/>
    <col min="10" max="10" width="65.421875" style="1" customWidth="1"/>
    <col min="11" max="11" width="1.421875" style="1" customWidth="1"/>
    <col min="12" max="16384" width="11.421875" style="1" customWidth="1"/>
  </cols>
  <sheetData>
    <row r="1" ht="3.75" customHeight="1" thickBot="1"/>
    <row r="2" spans="9:11" ht="7.5" customHeight="1">
      <c r="I2" s="26"/>
      <c r="J2" s="27"/>
      <c r="K2" s="34"/>
    </row>
    <row r="3" spans="9:11" ht="18" customHeight="1">
      <c r="I3" s="28"/>
      <c r="J3" s="5" t="s">
        <v>39</v>
      </c>
      <c r="K3" s="35"/>
    </row>
    <row r="4" spans="9:11" ht="14.25" customHeight="1">
      <c r="I4" s="28"/>
      <c r="J4" s="29"/>
      <c r="K4" s="35"/>
    </row>
    <row r="5" spans="9:11" ht="24" customHeight="1">
      <c r="I5" s="28"/>
      <c r="J5" s="30" t="s">
        <v>157</v>
      </c>
      <c r="K5" s="35"/>
    </row>
    <row r="6" spans="9:11" ht="24" customHeight="1">
      <c r="I6" s="28"/>
      <c r="J6" s="31" t="s">
        <v>158</v>
      </c>
      <c r="K6" s="35"/>
    </row>
    <row r="7" spans="9:11" ht="24" customHeight="1">
      <c r="I7" s="28"/>
      <c r="J7" s="31" t="s">
        <v>43</v>
      </c>
      <c r="K7" s="35"/>
    </row>
    <row r="8" spans="9:11" ht="24" customHeight="1">
      <c r="I8" s="28"/>
      <c r="J8" s="31" t="s">
        <v>59</v>
      </c>
      <c r="K8" s="35"/>
    </row>
    <row r="9" spans="9:11" ht="24" customHeight="1">
      <c r="I9" s="28"/>
      <c r="J9" s="31" t="s">
        <v>40</v>
      </c>
      <c r="K9" s="35"/>
    </row>
    <row r="10" spans="8:11" ht="24" customHeight="1">
      <c r="H10" s="3"/>
      <c r="I10" s="28"/>
      <c r="J10" s="31" t="s">
        <v>41</v>
      </c>
      <c r="K10" s="35"/>
    </row>
    <row r="11" spans="8:11" ht="24" customHeight="1">
      <c r="H11" s="3"/>
      <c r="I11" s="28"/>
      <c r="J11" s="31" t="s">
        <v>42</v>
      </c>
      <c r="K11" s="35"/>
    </row>
    <row r="12" spans="8:11" ht="25.5" customHeight="1">
      <c r="H12" s="3"/>
      <c r="I12" s="28"/>
      <c r="J12" s="31"/>
      <c r="K12" s="35"/>
    </row>
    <row r="13" spans="8:11" ht="25.5" customHeight="1">
      <c r="H13" s="3"/>
      <c r="I13" s="28"/>
      <c r="J13" s="29"/>
      <c r="K13" s="35"/>
    </row>
    <row r="14" spans="8:11" ht="25.5" customHeight="1">
      <c r="H14" s="3"/>
      <c r="I14" s="28"/>
      <c r="J14" s="29"/>
      <c r="K14" s="35"/>
    </row>
    <row r="15" spans="8:11" ht="25.5" customHeight="1">
      <c r="H15" s="3"/>
      <c r="I15" s="28"/>
      <c r="J15" s="29"/>
      <c r="K15" s="35"/>
    </row>
    <row r="16" spans="8:11" ht="25.5" customHeight="1">
      <c r="H16" s="3"/>
      <c r="I16" s="28"/>
      <c r="J16" s="29"/>
      <c r="K16" s="35"/>
    </row>
    <row r="17" spans="8:11" ht="7.5" customHeight="1" thickBot="1">
      <c r="H17" s="3"/>
      <c r="I17" s="32"/>
      <c r="J17" s="33"/>
      <c r="K17" s="36"/>
    </row>
    <row r="18" spans="8:11" ht="12.75">
      <c r="H18" s="3"/>
      <c r="I18" s="3"/>
      <c r="J18" s="3"/>
      <c r="K18" s="3"/>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421875" style="57" customWidth="1"/>
    <col min="2" max="2" width="7.421875" style="67" bestFit="1" customWidth="1"/>
  </cols>
  <sheetData>
    <row r="1" spans="1:2" ht="13.5" thickBot="1">
      <c r="A1" s="175" t="s">
        <v>14</v>
      </c>
      <c r="B1" s="176"/>
    </row>
    <row r="2" spans="1:2" ht="12.75">
      <c r="A2" s="58" t="s">
        <v>19</v>
      </c>
      <c r="B2" s="64">
        <v>0</v>
      </c>
    </row>
    <row r="3" spans="1:2" ht="12.75">
      <c r="A3" s="59" t="s">
        <v>3</v>
      </c>
      <c r="B3" s="64">
        <v>33</v>
      </c>
    </row>
    <row r="4" spans="1:2" ht="12.75">
      <c r="A4" s="60" t="s">
        <v>21</v>
      </c>
      <c r="B4" s="65">
        <v>66</v>
      </c>
    </row>
    <row r="5" spans="1:2" ht="12.75">
      <c r="A5" s="61" t="s">
        <v>20</v>
      </c>
      <c r="B5" s="64">
        <v>100</v>
      </c>
    </row>
    <row r="6" spans="1:2" ht="13.5" thickBot="1">
      <c r="A6" s="62" t="s">
        <v>13</v>
      </c>
      <c r="B6" s="66" t="s">
        <v>18</v>
      </c>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2:O105"/>
  <sheetViews>
    <sheetView zoomScalePageLayoutView="0" workbookViewId="0" topLeftCell="A1">
      <selection activeCell="M3" sqref="M3"/>
    </sheetView>
  </sheetViews>
  <sheetFormatPr defaultColWidth="9.140625" defaultRowHeight="12.75"/>
  <cols>
    <col min="1" max="2" width="14.140625" style="4" customWidth="1"/>
    <col min="3" max="3" width="24.8515625" style="85" customWidth="1"/>
    <col min="4" max="4" width="66.00390625" style="121" customWidth="1"/>
    <col min="5" max="5" width="20.00390625" style="56" customWidth="1"/>
    <col min="6" max="6" width="47.140625" style="151" customWidth="1"/>
    <col min="7" max="7" width="14.28125" style="68" customWidth="1"/>
    <col min="8" max="8" width="9.140625" style="40" customWidth="1"/>
    <col min="9" max="9" width="9.140625" style="37" customWidth="1"/>
    <col min="10" max="10" width="9.140625" style="40" customWidth="1"/>
    <col min="11" max="16384" width="9.140625" style="1" customWidth="1"/>
  </cols>
  <sheetData>
    <row r="1" ht="15" thickBot="1"/>
    <row r="2" spans="3:6" ht="45" customHeight="1" thickBot="1">
      <c r="C2" s="233" t="s">
        <v>44</v>
      </c>
      <c r="D2" s="234"/>
      <c r="E2" s="234"/>
      <c r="F2" s="235"/>
    </row>
    <row r="3" spans="3:10" ht="41.25" customHeight="1" thickBot="1">
      <c r="C3" s="239" t="s">
        <v>1</v>
      </c>
      <c r="D3" s="240"/>
      <c r="E3" s="240"/>
      <c r="F3" s="241"/>
      <c r="H3" s="41"/>
      <c r="I3" s="42"/>
      <c r="J3" s="41"/>
    </row>
    <row r="4" spans="3:10" ht="26.25" customHeight="1" thickBot="1">
      <c r="C4" s="242" t="s">
        <v>45</v>
      </c>
      <c r="D4" s="242" t="s">
        <v>17</v>
      </c>
      <c r="E4" s="245" t="s">
        <v>22</v>
      </c>
      <c r="F4" s="246"/>
      <c r="H4" s="41"/>
      <c r="I4" s="42"/>
      <c r="J4" s="41"/>
    </row>
    <row r="5" spans="3:10" ht="16.5" customHeight="1">
      <c r="C5" s="243"/>
      <c r="D5" s="244"/>
      <c r="E5" s="247" t="s">
        <v>15</v>
      </c>
      <c r="F5" s="249" t="s">
        <v>36</v>
      </c>
      <c r="H5" s="41"/>
      <c r="I5" s="42"/>
      <c r="J5" s="41"/>
    </row>
    <row r="6" spans="3:10" ht="25.5" customHeight="1" thickBot="1">
      <c r="C6" s="243"/>
      <c r="D6" s="244"/>
      <c r="E6" s="248"/>
      <c r="F6" s="250"/>
      <c r="H6" s="39"/>
      <c r="I6" s="42"/>
      <c r="J6" s="41"/>
    </row>
    <row r="7" spans="1:10" ht="51" customHeight="1" thickBot="1">
      <c r="A7" s="236" t="s">
        <v>48</v>
      </c>
      <c r="B7" s="237"/>
      <c r="C7" s="237"/>
      <c r="D7" s="237"/>
      <c r="E7" s="237"/>
      <c r="F7" s="237"/>
      <c r="G7" s="237"/>
      <c r="H7" s="237"/>
      <c r="I7" s="237"/>
      <c r="J7" s="238"/>
    </row>
    <row r="8" spans="1:10" ht="45" customHeight="1">
      <c r="A8" s="201">
        <v>10</v>
      </c>
      <c r="B8" s="194">
        <v>100</v>
      </c>
      <c r="C8" s="192" t="s">
        <v>117</v>
      </c>
      <c r="D8" s="122" t="s">
        <v>110</v>
      </c>
      <c r="E8" s="78"/>
      <c r="F8" s="152"/>
      <c r="G8" s="77" t="e">
        <f>VLOOKUP(E8,Recherche1,2,FALSE)</f>
        <v>#N/A</v>
      </c>
      <c r="H8" s="188" t="e">
        <f>AVERAGE(G8:G9)</f>
        <v>#N/A</v>
      </c>
      <c r="I8" s="190" t="e">
        <f>(H8*B8)/100</f>
        <v>#N/A</v>
      </c>
      <c r="J8" s="179" t="e">
        <f>((I8*A8)+(I11*A11)+(I20*A20)+(I39*A39)+(I75*A75)+(I97*A97))/100</f>
        <v>#N/A</v>
      </c>
    </row>
    <row r="9" spans="1:10" ht="48" customHeight="1" thickBot="1">
      <c r="A9" s="200"/>
      <c r="B9" s="195"/>
      <c r="C9" s="193"/>
      <c r="D9" s="123" t="s">
        <v>138</v>
      </c>
      <c r="E9" s="79"/>
      <c r="F9" s="153"/>
      <c r="G9" s="69" t="e">
        <f>VLOOKUP(E9,Recherche1,2,FALSE)</f>
        <v>#N/A</v>
      </c>
      <c r="H9" s="189"/>
      <c r="I9" s="191"/>
      <c r="J9" s="180"/>
    </row>
    <row r="10" spans="1:10" s="2" customFormat="1" ht="51" customHeight="1" thickBot="1">
      <c r="A10" s="202" t="s">
        <v>49</v>
      </c>
      <c r="B10" s="203"/>
      <c r="C10" s="203"/>
      <c r="D10" s="204"/>
      <c r="E10" s="203"/>
      <c r="F10" s="204"/>
      <c r="G10" s="203"/>
      <c r="H10" s="203"/>
      <c r="I10" s="205"/>
      <c r="J10" s="180"/>
    </row>
    <row r="11" spans="1:10" ht="34.5" customHeight="1">
      <c r="A11" s="201">
        <v>10</v>
      </c>
      <c r="B11" s="194">
        <v>100</v>
      </c>
      <c r="C11" s="208" t="s">
        <v>118</v>
      </c>
      <c r="D11" s="122" t="s">
        <v>111</v>
      </c>
      <c r="E11" s="91"/>
      <c r="F11" s="152"/>
      <c r="G11" s="69" t="e">
        <f aca="true" t="shared" si="0" ref="G11:G18">VLOOKUP(E11,Recherche1,2,FALSE)</f>
        <v>#N/A</v>
      </c>
      <c r="H11" s="206" t="e">
        <f>AVERAGE(G11:G18)</f>
        <v>#N/A</v>
      </c>
      <c r="I11" s="190" t="e">
        <f>(H11*B11)/100</f>
        <v>#N/A</v>
      </c>
      <c r="J11" s="180"/>
    </row>
    <row r="12" spans="1:10" ht="47.25" customHeight="1">
      <c r="A12" s="199"/>
      <c r="B12" s="197"/>
      <c r="C12" s="209"/>
      <c r="D12" s="124" t="s">
        <v>112</v>
      </c>
      <c r="E12" s="92"/>
      <c r="F12" s="153"/>
      <c r="G12" s="69" t="e">
        <f t="shared" si="0"/>
        <v>#N/A</v>
      </c>
      <c r="H12" s="186"/>
      <c r="I12" s="207"/>
      <c r="J12" s="180"/>
    </row>
    <row r="13" spans="1:10" ht="34.5" customHeight="1">
      <c r="A13" s="199"/>
      <c r="B13" s="197"/>
      <c r="C13" s="209"/>
      <c r="D13" s="123" t="s">
        <v>163</v>
      </c>
      <c r="E13" s="92"/>
      <c r="F13" s="153"/>
      <c r="G13" s="69" t="e">
        <f t="shared" si="0"/>
        <v>#N/A</v>
      </c>
      <c r="H13" s="186"/>
      <c r="I13" s="207"/>
      <c r="J13" s="180"/>
    </row>
    <row r="14" spans="1:10" ht="34.5" customHeight="1">
      <c r="A14" s="199"/>
      <c r="B14" s="197"/>
      <c r="C14" s="209"/>
      <c r="D14" s="124" t="s">
        <v>113</v>
      </c>
      <c r="E14" s="93"/>
      <c r="F14" s="154"/>
      <c r="G14" s="69" t="e">
        <f t="shared" si="0"/>
        <v>#N/A</v>
      </c>
      <c r="H14" s="186"/>
      <c r="I14" s="207"/>
      <c r="J14" s="180"/>
    </row>
    <row r="15" spans="1:10" ht="34.5" customHeight="1">
      <c r="A15" s="199"/>
      <c r="B15" s="197"/>
      <c r="C15" s="209"/>
      <c r="D15" s="124" t="s">
        <v>114</v>
      </c>
      <c r="E15" s="93"/>
      <c r="F15" s="153"/>
      <c r="G15" s="69" t="e">
        <f t="shared" si="0"/>
        <v>#N/A</v>
      </c>
      <c r="H15" s="186"/>
      <c r="I15" s="207"/>
      <c r="J15" s="180"/>
    </row>
    <row r="16" spans="1:10" ht="34.5" customHeight="1">
      <c r="A16" s="199"/>
      <c r="B16" s="197"/>
      <c r="C16" s="209"/>
      <c r="D16" s="124" t="s">
        <v>115</v>
      </c>
      <c r="E16" s="93"/>
      <c r="F16" s="153"/>
      <c r="G16" s="69" t="e">
        <f t="shared" si="0"/>
        <v>#N/A</v>
      </c>
      <c r="H16" s="186"/>
      <c r="I16" s="207"/>
      <c r="J16" s="180"/>
    </row>
    <row r="17" spans="1:10" ht="48.75" customHeight="1">
      <c r="A17" s="199"/>
      <c r="B17" s="197"/>
      <c r="C17" s="209"/>
      <c r="D17" s="124" t="s">
        <v>53</v>
      </c>
      <c r="E17" s="93"/>
      <c r="F17" s="153"/>
      <c r="G17" s="69" t="e">
        <f t="shared" si="0"/>
        <v>#N/A</v>
      </c>
      <c r="H17" s="186"/>
      <c r="I17" s="207"/>
      <c r="J17" s="180"/>
    </row>
    <row r="18" spans="1:10" ht="34.5" customHeight="1" thickBot="1">
      <c r="A18" s="200"/>
      <c r="B18" s="195"/>
      <c r="C18" s="210"/>
      <c r="D18" s="125" t="s">
        <v>116</v>
      </c>
      <c r="E18" s="88"/>
      <c r="F18" s="155"/>
      <c r="G18" s="69" t="e">
        <f t="shared" si="0"/>
        <v>#N/A</v>
      </c>
      <c r="H18" s="187"/>
      <c r="I18" s="191"/>
      <c r="J18" s="180"/>
    </row>
    <row r="19" spans="1:10" ht="51" customHeight="1" thickBot="1">
      <c r="A19" s="202" t="s">
        <v>50</v>
      </c>
      <c r="B19" s="203"/>
      <c r="C19" s="203"/>
      <c r="D19" s="203"/>
      <c r="E19" s="204"/>
      <c r="F19" s="203"/>
      <c r="G19" s="203"/>
      <c r="H19" s="203"/>
      <c r="I19" s="205"/>
      <c r="J19" s="180"/>
    </row>
    <row r="20" spans="1:10" ht="35.25" customHeight="1">
      <c r="A20" s="201">
        <v>20</v>
      </c>
      <c r="B20" s="197">
        <v>30</v>
      </c>
      <c r="C20" s="209" t="s">
        <v>78</v>
      </c>
      <c r="D20" s="172" t="s">
        <v>164</v>
      </c>
      <c r="E20" s="80"/>
      <c r="F20" s="156"/>
      <c r="G20" s="69" t="e">
        <f aca="true" t="shared" si="1" ref="G20:G37">VLOOKUP(E20,Recherche1,2,FALSE)</f>
        <v>#N/A</v>
      </c>
      <c r="H20" s="186" t="e">
        <f>AVERAGE(G20:G24)</f>
        <v>#N/A</v>
      </c>
      <c r="I20" s="207" t="e">
        <f>((H20*B20)+(H25*B25)+(H29*B29))/100</f>
        <v>#N/A</v>
      </c>
      <c r="J20" s="180"/>
    </row>
    <row r="21" spans="1:10" ht="36" customHeight="1">
      <c r="A21" s="199"/>
      <c r="B21" s="197"/>
      <c r="C21" s="209"/>
      <c r="D21" s="127" t="s">
        <v>139</v>
      </c>
      <c r="E21" s="81"/>
      <c r="F21" s="157"/>
      <c r="G21" s="69" t="e">
        <f t="shared" si="1"/>
        <v>#N/A</v>
      </c>
      <c r="H21" s="186"/>
      <c r="I21" s="207"/>
      <c r="J21" s="180"/>
    </row>
    <row r="22" spans="1:10" ht="36.75" customHeight="1">
      <c r="A22" s="199"/>
      <c r="B22" s="197"/>
      <c r="C22" s="209"/>
      <c r="D22" s="127" t="s">
        <v>52</v>
      </c>
      <c r="E22" s="81"/>
      <c r="F22" s="157"/>
      <c r="G22" s="69" t="e">
        <f t="shared" si="1"/>
        <v>#N/A</v>
      </c>
      <c r="H22" s="186"/>
      <c r="I22" s="207"/>
      <c r="J22" s="180"/>
    </row>
    <row r="23" spans="1:10" ht="33" customHeight="1">
      <c r="A23" s="199"/>
      <c r="B23" s="197"/>
      <c r="C23" s="209"/>
      <c r="D23" s="127" t="s">
        <v>51</v>
      </c>
      <c r="E23" s="81"/>
      <c r="F23" s="157"/>
      <c r="G23" s="69" t="e">
        <f t="shared" si="1"/>
        <v>#N/A</v>
      </c>
      <c r="H23" s="186"/>
      <c r="I23" s="207"/>
      <c r="J23" s="180"/>
    </row>
    <row r="24" spans="1:10" ht="40.5" customHeight="1" thickBot="1">
      <c r="A24" s="199"/>
      <c r="B24" s="198"/>
      <c r="C24" s="210"/>
      <c r="D24" s="173" t="s">
        <v>165</v>
      </c>
      <c r="E24" s="94"/>
      <c r="F24" s="158"/>
      <c r="G24" s="69" t="e">
        <f t="shared" si="1"/>
        <v>#N/A</v>
      </c>
      <c r="H24" s="214"/>
      <c r="I24" s="207"/>
      <c r="J24" s="180"/>
    </row>
    <row r="25" spans="1:10" ht="75" customHeight="1">
      <c r="A25" s="199"/>
      <c r="B25" s="196">
        <v>30</v>
      </c>
      <c r="C25" s="211" t="s">
        <v>79</v>
      </c>
      <c r="D25" s="126" t="s">
        <v>67</v>
      </c>
      <c r="E25" s="80"/>
      <c r="F25" s="156"/>
      <c r="G25" s="69" t="e">
        <f t="shared" si="1"/>
        <v>#N/A</v>
      </c>
      <c r="H25" s="215" t="e">
        <f>AVERAGE(G25:G28)</f>
        <v>#N/A</v>
      </c>
      <c r="I25" s="207"/>
      <c r="J25" s="180"/>
    </row>
    <row r="26" spans="1:10" ht="36" customHeight="1">
      <c r="A26" s="199"/>
      <c r="B26" s="197"/>
      <c r="C26" s="212"/>
      <c r="D26" s="127" t="s">
        <v>69</v>
      </c>
      <c r="E26" s="81"/>
      <c r="F26" s="157"/>
      <c r="G26" s="69" t="e">
        <f t="shared" si="1"/>
        <v>#N/A</v>
      </c>
      <c r="H26" s="186"/>
      <c r="I26" s="207"/>
      <c r="J26" s="180"/>
    </row>
    <row r="27" spans="1:10" ht="33.75" customHeight="1">
      <c r="A27" s="199"/>
      <c r="B27" s="197"/>
      <c r="C27" s="212"/>
      <c r="D27" s="127" t="s">
        <v>70</v>
      </c>
      <c r="E27" s="81"/>
      <c r="F27" s="157"/>
      <c r="G27" s="69" t="e">
        <f t="shared" si="1"/>
        <v>#N/A</v>
      </c>
      <c r="H27" s="186"/>
      <c r="I27" s="207"/>
      <c r="J27" s="180"/>
    </row>
    <row r="28" spans="1:10" ht="31.5" customHeight="1" thickBot="1">
      <c r="A28" s="199"/>
      <c r="B28" s="198"/>
      <c r="C28" s="213"/>
      <c r="D28" s="128" t="s">
        <v>140</v>
      </c>
      <c r="E28" s="94"/>
      <c r="F28" s="158"/>
      <c r="G28" s="69" t="e">
        <f t="shared" si="1"/>
        <v>#N/A</v>
      </c>
      <c r="H28" s="214"/>
      <c r="I28" s="207"/>
      <c r="J28" s="180"/>
    </row>
    <row r="29" spans="1:10" ht="39" customHeight="1">
      <c r="A29" s="199"/>
      <c r="B29" s="196">
        <v>40</v>
      </c>
      <c r="C29" s="209" t="s">
        <v>80</v>
      </c>
      <c r="D29" s="129" t="s">
        <v>141</v>
      </c>
      <c r="E29" s="87"/>
      <c r="F29" s="159"/>
      <c r="G29" s="69" t="e">
        <f t="shared" si="1"/>
        <v>#N/A</v>
      </c>
      <c r="H29" s="215" t="e">
        <f>AVERAGE(G29:G37)</f>
        <v>#N/A</v>
      </c>
      <c r="I29" s="207"/>
      <c r="J29" s="180"/>
    </row>
    <row r="30" spans="1:10" ht="35.25" customHeight="1">
      <c r="A30" s="199"/>
      <c r="B30" s="197"/>
      <c r="C30" s="209"/>
      <c r="D30" s="127" t="s">
        <v>142</v>
      </c>
      <c r="E30" s="81"/>
      <c r="F30" s="157"/>
      <c r="G30" s="69" t="e">
        <f t="shared" si="1"/>
        <v>#N/A</v>
      </c>
      <c r="H30" s="186"/>
      <c r="I30" s="207"/>
      <c r="J30" s="180"/>
    </row>
    <row r="31" spans="1:10" ht="33.75" customHeight="1">
      <c r="A31" s="199"/>
      <c r="B31" s="197"/>
      <c r="C31" s="209"/>
      <c r="D31" s="127" t="s">
        <v>71</v>
      </c>
      <c r="E31" s="81"/>
      <c r="F31" s="157"/>
      <c r="G31" s="69" t="e">
        <f t="shared" si="1"/>
        <v>#N/A</v>
      </c>
      <c r="H31" s="186"/>
      <c r="I31" s="207"/>
      <c r="J31" s="180"/>
    </row>
    <row r="32" spans="1:10" ht="30.75" customHeight="1">
      <c r="A32" s="199"/>
      <c r="B32" s="197"/>
      <c r="C32" s="209"/>
      <c r="D32" s="127" t="s">
        <v>72</v>
      </c>
      <c r="E32" s="81"/>
      <c r="F32" s="157"/>
      <c r="G32" s="69" t="e">
        <f t="shared" si="1"/>
        <v>#N/A</v>
      </c>
      <c r="H32" s="186"/>
      <c r="I32" s="207"/>
      <c r="J32" s="180"/>
    </row>
    <row r="33" spans="1:10" ht="33.75" customHeight="1">
      <c r="A33" s="199"/>
      <c r="B33" s="197"/>
      <c r="C33" s="209"/>
      <c r="D33" s="127" t="s">
        <v>143</v>
      </c>
      <c r="E33" s="81"/>
      <c r="F33" s="157"/>
      <c r="G33" s="69" t="e">
        <f t="shared" si="1"/>
        <v>#N/A</v>
      </c>
      <c r="H33" s="186"/>
      <c r="I33" s="207"/>
      <c r="J33" s="180"/>
    </row>
    <row r="34" spans="1:10" ht="33" customHeight="1">
      <c r="A34" s="199"/>
      <c r="B34" s="197"/>
      <c r="C34" s="209"/>
      <c r="D34" s="127" t="s">
        <v>144</v>
      </c>
      <c r="E34" s="81"/>
      <c r="F34" s="157"/>
      <c r="G34" s="69" t="e">
        <f t="shared" si="1"/>
        <v>#N/A</v>
      </c>
      <c r="H34" s="186"/>
      <c r="I34" s="207"/>
      <c r="J34" s="180"/>
    </row>
    <row r="35" spans="1:10" ht="30.75" customHeight="1">
      <c r="A35" s="199"/>
      <c r="B35" s="197"/>
      <c r="C35" s="209"/>
      <c r="D35" s="127" t="s">
        <v>54</v>
      </c>
      <c r="E35" s="81"/>
      <c r="F35" s="157"/>
      <c r="G35" s="69" t="e">
        <f t="shared" si="1"/>
        <v>#N/A</v>
      </c>
      <c r="H35" s="186"/>
      <c r="I35" s="207"/>
      <c r="J35" s="180"/>
    </row>
    <row r="36" spans="1:10" ht="41.25" customHeight="1">
      <c r="A36" s="199"/>
      <c r="B36" s="197"/>
      <c r="C36" s="209"/>
      <c r="D36" s="127" t="s">
        <v>56</v>
      </c>
      <c r="E36" s="81"/>
      <c r="F36" s="157"/>
      <c r="G36" s="69" t="e">
        <f t="shared" si="1"/>
        <v>#N/A</v>
      </c>
      <c r="H36" s="186"/>
      <c r="I36" s="207"/>
      <c r="J36" s="180"/>
    </row>
    <row r="37" spans="1:10" ht="33.75" customHeight="1" thickBot="1">
      <c r="A37" s="200"/>
      <c r="B37" s="197"/>
      <c r="C37" s="209"/>
      <c r="D37" s="130" t="s">
        <v>55</v>
      </c>
      <c r="E37" s="94"/>
      <c r="F37" s="160"/>
      <c r="G37" s="69" t="e">
        <f t="shared" si="1"/>
        <v>#N/A</v>
      </c>
      <c r="H37" s="186"/>
      <c r="I37" s="207"/>
      <c r="J37" s="180"/>
    </row>
    <row r="38" spans="1:10" ht="54" customHeight="1" thickBot="1">
      <c r="A38" s="202" t="s">
        <v>46</v>
      </c>
      <c r="B38" s="203"/>
      <c r="C38" s="203"/>
      <c r="D38" s="203"/>
      <c r="E38" s="219"/>
      <c r="F38" s="203"/>
      <c r="G38" s="203"/>
      <c r="H38" s="203"/>
      <c r="I38" s="205"/>
      <c r="J38" s="180"/>
    </row>
    <row r="39" spans="1:10" ht="67.5" customHeight="1">
      <c r="A39" s="216">
        <v>30</v>
      </c>
      <c r="B39" s="217">
        <v>15</v>
      </c>
      <c r="C39" s="209" t="s">
        <v>81</v>
      </c>
      <c r="D39" s="131" t="s">
        <v>166</v>
      </c>
      <c r="E39" s="80"/>
      <c r="F39" s="161"/>
      <c r="G39" s="69" t="e">
        <f aca="true" t="shared" si="2" ref="G39:G72">VLOOKUP(E39,Recherche1,2,FALSE)</f>
        <v>#N/A</v>
      </c>
      <c r="H39" s="186" t="e">
        <f>AVERAGE(G39:G40)</f>
        <v>#N/A</v>
      </c>
      <c r="I39" s="207" t="e">
        <f>((H39*B39)+(H41*B41)+(H49*B49)+(H53*B53)+(H59*B59)+(H67*B67)+(H70*B70))/100</f>
        <v>#N/A</v>
      </c>
      <c r="J39" s="180"/>
    </row>
    <row r="40" spans="1:10" ht="66.75" customHeight="1" thickBot="1">
      <c r="A40" s="216"/>
      <c r="B40" s="218"/>
      <c r="C40" s="210"/>
      <c r="D40" s="89" t="s">
        <v>145</v>
      </c>
      <c r="E40" s="94"/>
      <c r="F40" s="162"/>
      <c r="G40" s="69" t="e">
        <f t="shared" si="2"/>
        <v>#N/A</v>
      </c>
      <c r="H40" s="214"/>
      <c r="I40" s="207"/>
      <c r="J40" s="180"/>
    </row>
    <row r="41" spans="1:15" ht="63.75" customHeight="1" thickBot="1">
      <c r="A41" s="216"/>
      <c r="B41" s="220">
        <v>15</v>
      </c>
      <c r="C41" s="224" t="s">
        <v>82</v>
      </c>
      <c r="D41" s="131" t="s">
        <v>57</v>
      </c>
      <c r="E41" s="80"/>
      <c r="F41" s="161"/>
      <c r="G41" s="69" t="e">
        <f t="shared" si="2"/>
        <v>#N/A</v>
      </c>
      <c r="H41" s="215" t="e">
        <f>AVERAGE(G41:G48)</f>
        <v>#N/A</v>
      </c>
      <c r="I41" s="207"/>
      <c r="J41" s="180"/>
      <c r="O41" s="15"/>
    </row>
    <row r="42" spans="1:10" ht="48" customHeight="1" thickBot="1">
      <c r="A42" s="216"/>
      <c r="B42" s="221"/>
      <c r="C42" s="225"/>
      <c r="D42" s="132" t="s">
        <v>58</v>
      </c>
      <c r="E42" s="81"/>
      <c r="F42" s="161"/>
      <c r="G42" s="69" t="e">
        <f t="shared" si="2"/>
        <v>#N/A</v>
      </c>
      <c r="H42" s="186"/>
      <c r="I42" s="207"/>
      <c r="J42" s="180"/>
    </row>
    <row r="43" spans="1:10" ht="45" customHeight="1">
      <c r="A43" s="216"/>
      <c r="B43" s="221"/>
      <c r="C43" s="225"/>
      <c r="D43" s="144" t="s">
        <v>73</v>
      </c>
      <c r="E43" s="81"/>
      <c r="F43" s="161"/>
      <c r="G43" s="69" t="e">
        <f t="shared" si="2"/>
        <v>#N/A</v>
      </c>
      <c r="H43" s="186"/>
      <c r="I43" s="207"/>
      <c r="J43" s="180"/>
    </row>
    <row r="44" spans="1:10" ht="42" customHeight="1">
      <c r="A44" s="216"/>
      <c r="B44" s="221"/>
      <c r="C44" s="225"/>
      <c r="D44" s="132" t="s">
        <v>146</v>
      </c>
      <c r="E44" s="81"/>
      <c r="F44" s="163"/>
      <c r="G44" s="69" t="e">
        <f t="shared" si="2"/>
        <v>#N/A</v>
      </c>
      <c r="H44" s="186"/>
      <c r="I44" s="207"/>
      <c r="J44" s="180"/>
    </row>
    <row r="45" spans="1:10" ht="51" customHeight="1">
      <c r="A45" s="216"/>
      <c r="B45" s="221"/>
      <c r="C45" s="225"/>
      <c r="D45" s="132" t="s">
        <v>74</v>
      </c>
      <c r="E45" s="81"/>
      <c r="F45" s="163"/>
      <c r="G45" s="69" t="e">
        <f t="shared" si="2"/>
        <v>#N/A</v>
      </c>
      <c r="H45" s="186"/>
      <c r="I45" s="207"/>
      <c r="J45" s="180"/>
    </row>
    <row r="46" spans="1:10" ht="37.5" customHeight="1">
      <c r="A46" s="216"/>
      <c r="B46" s="221"/>
      <c r="C46" s="225"/>
      <c r="D46" s="132" t="s">
        <v>75</v>
      </c>
      <c r="E46" s="81"/>
      <c r="F46" s="163"/>
      <c r="G46" s="69" t="e">
        <f t="shared" si="2"/>
        <v>#N/A</v>
      </c>
      <c r="H46" s="186"/>
      <c r="I46" s="207"/>
      <c r="J46" s="180"/>
    </row>
    <row r="47" spans="1:10" ht="25.5">
      <c r="A47" s="216"/>
      <c r="B47" s="221"/>
      <c r="C47" s="225"/>
      <c r="D47" s="132" t="s">
        <v>76</v>
      </c>
      <c r="E47" s="81"/>
      <c r="F47" s="163"/>
      <c r="G47" s="69" t="e">
        <f t="shared" si="2"/>
        <v>#N/A</v>
      </c>
      <c r="H47" s="186"/>
      <c r="I47" s="207"/>
      <c r="J47" s="180"/>
    </row>
    <row r="48" spans="1:10" ht="37.5" customHeight="1" thickBot="1">
      <c r="A48" s="216"/>
      <c r="B48" s="222"/>
      <c r="C48" s="226"/>
      <c r="D48" s="89" t="s">
        <v>77</v>
      </c>
      <c r="E48" s="94"/>
      <c r="F48" s="163"/>
      <c r="G48" s="69" t="e">
        <f t="shared" si="2"/>
        <v>#N/A</v>
      </c>
      <c r="H48" s="214"/>
      <c r="I48" s="207"/>
      <c r="J48" s="180"/>
    </row>
    <row r="49" spans="1:10" ht="45" customHeight="1">
      <c r="A49" s="216"/>
      <c r="B49" s="194">
        <v>10</v>
      </c>
      <c r="C49" s="227" t="s">
        <v>83</v>
      </c>
      <c r="D49" s="133" t="s">
        <v>148</v>
      </c>
      <c r="E49" s="87"/>
      <c r="F49" s="164"/>
      <c r="G49" s="69" t="e">
        <f t="shared" si="2"/>
        <v>#N/A</v>
      </c>
      <c r="H49" s="215" t="e">
        <f>AVERAGE(G49:G52)</f>
        <v>#N/A</v>
      </c>
      <c r="I49" s="207"/>
      <c r="J49" s="180"/>
    </row>
    <row r="50" spans="1:10" ht="52.5" customHeight="1">
      <c r="A50" s="216"/>
      <c r="B50" s="197"/>
      <c r="C50" s="228"/>
      <c r="D50" s="132" t="s">
        <v>147</v>
      </c>
      <c r="E50" s="81"/>
      <c r="F50" s="163"/>
      <c r="G50" s="69" t="e">
        <f t="shared" si="2"/>
        <v>#N/A</v>
      </c>
      <c r="H50" s="186"/>
      <c r="I50" s="207"/>
      <c r="J50" s="180"/>
    </row>
    <row r="51" spans="1:10" ht="56.25" customHeight="1">
      <c r="A51" s="216"/>
      <c r="B51" s="197"/>
      <c r="C51" s="228"/>
      <c r="D51" s="132" t="s">
        <v>68</v>
      </c>
      <c r="E51" s="81"/>
      <c r="F51" s="163"/>
      <c r="G51" s="69" t="e">
        <f t="shared" si="2"/>
        <v>#N/A</v>
      </c>
      <c r="H51" s="186"/>
      <c r="I51" s="207"/>
      <c r="J51" s="180"/>
    </row>
    <row r="52" spans="1:10" ht="45.75" customHeight="1" thickBot="1">
      <c r="A52" s="216"/>
      <c r="B52" s="195"/>
      <c r="C52" s="228"/>
      <c r="D52" s="134" t="s">
        <v>60</v>
      </c>
      <c r="E52" s="95"/>
      <c r="F52" s="165"/>
      <c r="G52" s="69" t="e">
        <f t="shared" si="2"/>
        <v>#N/A</v>
      </c>
      <c r="H52" s="214"/>
      <c r="I52" s="207"/>
      <c r="J52" s="180"/>
    </row>
    <row r="53" spans="1:10" ht="33" customHeight="1" thickBot="1">
      <c r="A53" s="216"/>
      <c r="B53" s="223">
        <v>10</v>
      </c>
      <c r="C53" s="224" t="s">
        <v>84</v>
      </c>
      <c r="D53" s="131" t="s">
        <v>62</v>
      </c>
      <c r="E53" s="80"/>
      <c r="F53" s="161"/>
      <c r="G53" s="69" t="e">
        <f t="shared" si="2"/>
        <v>#N/A</v>
      </c>
      <c r="H53" s="215" t="e">
        <f>AVERAGE(G53:G58)</f>
        <v>#N/A</v>
      </c>
      <c r="I53" s="207"/>
      <c r="J53" s="180"/>
    </row>
    <row r="54" spans="1:10" ht="42" customHeight="1">
      <c r="A54" s="216"/>
      <c r="B54" s="184"/>
      <c r="C54" s="225"/>
      <c r="D54" s="132" t="s">
        <v>63</v>
      </c>
      <c r="E54" s="81"/>
      <c r="F54" s="161"/>
      <c r="G54" s="69" t="e">
        <f t="shared" si="2"/>
        <v>#N/A</v>
      </c>
      <c r="H54" s="186"/>
      <c r="I54" s="207"/>
      <c r="J54" s="180"/>
    </row>
    <row r="55" spans="1:10" ht="42.75" customHeight="1">
      <c r="A55" s="216"/>
      <c r="B55" s="184"/>
      <c r="C55" s="225"/>
      <c r="D55" s="132" t="s">
        <v>64</v>
      </c>
      <c r="E55" s="81"/>
      <c r="F55" s="163"/>
      <c r="G55" s="69" t="e">
        <f t="shared" si="2"/>
        <v>#N/A</v>
      </c>
      <c r="H55" s="186"/>
      <c r="I55" s="207"/>
      <c r="J55" s="180"/>
    </row>
    <row r="56" spans="1:10" ht="58.5" customHeight="1">
      <c r="A56" s="216"/>
      <c r="B56" s="184"/>
      <c r="C56" s="225"/>
      <c r="D56" s="132" t="s">
        <v>167</v>
      </c>
      <c r="E56" s="81"/>
      <c r="F56" s="163"/>
      <c r="G56" s="69" t="e">
        <f t="shared" si="2"/>
        <v>#N/A</v>
      </c>
      <c r="H56" s="186"/>
      <c r="I56" s="207"/>
      <c r="J56" s="180"/>
    </row>
    <row r="57" spans="1:10" ht="42.75" customHeight="1">
      <c r="A57" s="216"/>
      <c r="B57" s="184"/>
      <c r="C57" s="225"/>
      <c r="D57" s="132" t="s">
        <v>65</v>
      </c>
      <c r="E57" s="81"/>
      <c r="F57" s="163"/>
      <c r="G57" s="69" t="e">
        <f t="shared" si="2"/>
        <v>#N/A</v>
      </c>
      <c r="H57" s="186"/>
      <c r="I57" s="207"/>
      <c r="J57" s="180"/>
    </row>
    <row r="58" spans="1:10" ht="52.5" customHeight="1" thickBot="1">
      <c r="A58" s="216"/>
      <c r="B58" s="185"/>
      <c r="C58" s="226"/>
      <c r="D58" s="89" t="s">
        <v>66</v>
      </c>
      <c r="E58" s="94"/>
      <c r="F58" s="162"/>
      <c r="G58" s="69" t="e">
        <f t="shared" si="2"/>
        <v>#N/A</v>
      </c>
      <c r="H58" s="214"/>
      <c r="I58" s="207"/>
      <c r="J58" s="180"/>
    </row>
    <row r="59" spans="1:10" ht="33" customHeight="1">
      <c r="A59" s="216"/>
      <c r="B59" s="223">
        <v>20</v>
      </c>
      <c r="C59" s="224" t="s">
        <v>168</v>
      </c>
      <c r="D59" s="133" t="s">
        <v>2</v>
      </c>
      <c r="E59" s="87"/>
      <c r="F59" s="164"/>
      <c r="G59" s="69" t="e">
        <f t="shared" si="2"/>
        <v>#N/A</v>
      </c>
      <c r="H59" s="215" t="e">
        <f>AVERAGE(G59:G66)</f>
        <v>#N/A</v>
      </c>
      <c r="I59" s="207"/>
      <c r="J59" s="180"/>
    </row>
    <row r="60" spans="1:10" ht="41.25" customHeight="1">
      <c r="A60" s="216"/>
      <c r="B60" s="184"/>
      <c r="C60" s="225"/>
      <c r="D60" s="132" t="s">
        <v>61</v>
      </c>
      <c r="E60" s="81"/>
      <c r="F60" s="164"/>
      <c r="G60" s="69" t="e">
        <f t="shared" si="2"/>
        <v>#N/A</v>
      </c>
      <c r="H60" s="186"/>
      <c r="I60" s="207"/>
      <c r="J60" s="180"/>
    </row>
    <row r="61" spans="1:10" ht="32.25" customHeight="1">
      <c r="A61" s="216"/>
      <c r="B61" s="184"/>
      <c r="C61" s="225"/>
      <c r="D61" s="132" t="s">
        <v>4</v>
      </c>
      <c r="E61" s="81"/>
      <c r="F61" s="163"/>
      <c r="G61" s="69" t="e">
        <f t="shared" si="2"/>
        <v>#N/A</v>
      </c>
      <c r="H61" s="186"/>
      <c r="I61" s="207"/>
      <c r="J61" s="180"/>
    </row>
    <row r="62" spans="1:10" ht="42.75" customHeight="1">
      <c r="A62" s="216"/>
      <c r="B62" s="184"/>
      <c r="C62" s="225"/>
      <c r="D62" s="132" t="s">
        <v>149</v>
      </c>
      <c r="E62" s="81"/>
      <c r="F62" s="163"/>
      <c r="G62" s="69" t="e">
        <f t="shared" si="2"/>
        <v>#N/A</v>
      </c>
      <c r="H62" s="186"/>
      <c r="I62" s="207"/>
      <c r="J62" s="180"/>
    </row>
    <row r="63" spans="1:10" ht="58.5" customHeight="1">
      <c r="A63" s="216"/>
      <c r="B63" s="184"/>
      <c r="C63" s="225"/>
      <c r="D63" s="132" t="s">
        <v>150</v>
      </c>
      <c r="E63" s="81"/>
      <c r="F63" s="163"/>
      <c r="G63" s="69" t="e">
        <f t="shared" si="2"/>
        <v>#N/A</v>
      </c>
      <c r="H63" s="186"/>
      <c r="I63" s="207"/>
      <c r="J63" s="180"/>
    </row>
    <row r="64" spans="1:10" ht="35.25" customHeight="1">
      <c r="A64" s="216"/>
      <c r="B64" s="184"/>
      <c r="C64" s="225"/>
      <c r="D64" s="132" t="s">
        <v>16</v>
      </c>
      <c r="E64" s="81"/>
      <c r="F64" s="163"/>
      <c r="G64" s="69" t="e">
        <f t="shared" si="2"/>
        <v>#N/A</v>
      </c>
      <c r="H64" s="186"/>
      <c r="I64" s="207"/>
      <c r="J64" s="180"/>
    </row>
    <row r="65" spans="1:10" ht="36.75" customHeight="1">
      <c r="A65" s="216"/>
      <c r="B65" s="184"/>
      <c r="C65" s="225"/>
      <c r="D65" s="132" t="s">
        <v>0</v>
      </c>
      <c r="E65" s="81"/>
      <c r="F65" s="163"/>
      <c r="G65" s="69" t="e">
        <f t="shared" si="2"/>
        <v>#N/A</v>
      </c>
      <c r="H65" s="186"/>
      <c r="I65" s="207"/>
      <c r="J65" s="180"/>
    </row>
    <row r="66" spans="1:10" ht="34.5" customHeight="1" thickBot="1">
      <c r="A66" s="216"/>
      <c r="B66" s="185"/>
      <c r="C66" s="226"/>
      <c r="D66" s="135" t="s">
        <v>86</v>
      </c>
      <c r="E66" s="81"/>
      <c r="F66" s="163"/>
      <c r="G66" s="69" t="e">
        <f t="shared" si="2"/>
        <v>#N/A</v>
      </c>
      <c r="H66" s="214"/>
      <c r="I66" s="207"/>
      <c r="J66" s="180"/>
    </row>
    <row r="67" spans="1:10" ht="42.75" customHeight="1">
      <c r="A67" s="216"/>
      <c r="B67" s="194">
        <v>20</v>
      </c>
      <c r="C67" s="227" t="s">
        <v>87</v>
      </c>
      <c r="D67" s="136" t="s">
        <v>88</v>
      </c>
      <c r="E67" s="81"/>
      <c r="F67" s="163"/>
      <c r="G67" s="69" t="e">
        <f t="shared" si="2"/>
        <v>#N/A</v>
      </c>
      <c r="H67" s="215" t="e">
        <f>AVERAGE(G67:G69)</f>
        <v>#N/A</v>
      </c>
      <c r="I67" s="207"/>
      <c r="J67" s="180"/>
    </row>
    <row r="68" spans="1:10" ht="39.75" customHeight="1">
      <c r="A68" s="216"/>
      <c r="B68" s="197"/>
      <c r="C68" s="228"/>
      <c r="D68" s="137" t="s">
        <v>89</v>
      </c>
      <c r="E68" s="81"/>
      <c r="F68" s="163"/>
      <c r="G68" s="69" t="e">
        <f t="shared" si="2"/>
        <v>#N/A</v>
      </c>
      <c r="H68" s="186"/>
      <c r="I68" s="207"/>
      <c r="J68" s="180"/>
    </row>
    <row r="69" spans="1:10" ht="32.25" customHeight="1" thickBot="1">
      <c r="A69" s="216"/>
      <c r="B69" s="195"/>
      <c r="C69" s="232"/>
      <c r="D69" s="135" t="s">
        <v>159</v>
      </c>
      <c r="E69" s="81"/>
      <c r="F69" s="163"/>
      <c r="G69" s="69" t="e">
        <f t="shared" si="2"/>
        <v>#N/A</v>
      </c>
      <c r="H69" s="214"/>
      <c r="I69" s="207"/>
      <c r="J69" s="180"/>
    </row>
    <row r="70" spans="1:10" ht="39" customHeight="1">
      <c r="A70" s="216"/>
      <c r="B70" s="194">
        <v>10</v>
      </c>
      <c r="C70" s="227" t="s">
        <v>90</v>
      </c>
      <c r="D70" s="174" t="s">
        <v>169</v>
      </c>
      <c r="E70" s="81"/>
      <c r="F70" s="163"/>
      <c r="G70" s="69" t="e">
        <f t="shared" si="2"/>
        <v>#N/A</v>
      </c>
      <c r="H70" s="215" t="e">
        <f>AVERAGE(G70:G73)</f>
        <v>#N/A</v>
      </c>
      <c r="I70" s="207"/>
      <c r="J70" s="180"/>
    </row>
    <row r="71" spans="1:10" ht="39.75" customHeight="1">
      <c r="A71" s="216"/>
      <c r="B71" s="197"/>
      <c r="C71" s="228"/>
      <c r="D71" s="137" t="s">
        <v>160</v>
      </c>
      <c r="E71" s="81"/>
      <c r="F71" s="163"/>
      <c r="G71" s="69" t="e">
        <f t="shared" si="2"/>
        <v>#N/A</v>
      </c>
      <c r="H71" s="186"/>
      <c r="I71" s="207"/>
      <c r="J71" s="180"/>
    </row>
    <row r="72" spans="1:10" ht="32.25" customHeight="1">
      <c r="A72" s="216"/>
      <c r="B72" s="197"/>
      <c r="C72" s="228"/>
      <c r="D72" s="137" t="s">
        <v>151</v>
      </c>
      <c r="E72" s="81"/>
      <c r="F72" s="163"/>
      <c r="G72" s="69" t="e">
        <f t="shared" si="2"/>
        <v>#N/A</v>
      </c>
      <c r="H72" s="186"/>
      <c r="I72" s="207"/>
      <c r="J72" s="180"/>
    </row>
    <row r="73" spans="1:10" ht="38.25" customHeight="1" thickBot="1">
      <c r="A73" s="216"/>
      <c r="B73" s="197"/>
      <c r="C73" s="228"/>
      <c r="D73" s="138" t="s">
        <v>91</v>
      </c>
      <c r="E73" s="95"/>
      <c r="F73" s="165"/>
      <c r="G73" s="69" t="e">
        <f>VLOOKUP(E73,Recherche1,2,FALSE)</f>
        <v>#N/A</v>
      </c>
      <c r="H73" s="186"/>
      <c r="I73" s="207"/>
      <c r="J73" s="180"/>
    </row>
    <row r="74" spans="1:10" ht="51" customHeight="1" thickBot="1">
      <c r="A74" s="202" t="s">
        <v>47</v>
      </c>
      <c r="B74" s="203"/>
      <c r="C74" s="203"/>
      <c r="D74" s="203"/>
      <c r="E74" s="203"/>
      <c r="F74" s="203"/>
      <c r="G74" s="203"/>
      <c r="H74" s="203"/>
      <c r="I74" s="205"/>
      <c r="J74" s="180"/>
    </row>
    <row r="75" spans="1:10" ht="54.75" customHeight="1">
      <c r="A75" s="201">
        <v>20</v>
      </c>
      <c r="B75" s="223">
        <v>20</v>
      </c>
      <c r="C75" s="229" t="s">
        <v>92</v>
      </c>
      <c r="D75" s="145" t="s">
        <v>152</v>
      </c>
      <c r="E75" s="80"/>
      <c r="F75" s="166"/>
      <c r="G75" s="69" t="e">
        <f aca="true" t="shared" si="3" ref="G75:G95">VLOOKUP(E75,Recherche1,2,FALSE)</f>
        <v>#N/A</v>
      </c>
      <c r="H75" s="206" t="e">
        <f>AVERAGE(G75:G77)</f>
        <v>#N/A</v>
      </c>
      <c r="I75" s="190" t="e">
        <f>((H75*B75)+(H78*B78)+(H80*B80)+(H88*B88)+(H90*B90))/100</f>
        <v>#N/A</v>
      </c>
      <c r="J75" s="180"/>
    </row>
    <row r="76" spans="1:10" ht="73.5" customHeight="1">
      <c r="A76" s="199"/>
      <c r="B76" s="184"/>
      <c r="C76" s="230"/>
      <c r="D76" s="146" t="s">
        <v>161</v>
      </c>
      <c r="E76" s="81"/>
      <c r="F76" s="154"/>
      <c r="G76" s="69" t="e">
        <f t="shared" si="3"/>
        <v>#N/A</v>
      </c>
      <c r="H76" s="186"/>
      <c r="I76" s="207"/>
      <c r="J76" s="180"/>
    </row>
    <row r="77" spans="1:10" ht="50.25" customHeight="1" thickBot="1">
      <c r="A77" s="199"/>
      <c r="B77" s="185"/>
      <c r="C77" s="231"/>
      <c r="D77" s="147" t="s">
        <v>93</v>
      </c>
      <c r="E77" s="94"/>
      <c r="F77" s="167"/>
      <c r="G77" s="69" t="e">
        <f t="shared" si="3"/>
        <v>#N/A</v>
      </c>
      <c r="H77" s="214"/>
      <c r="I77" s="207"/>
      <c r="J77" s="180"/>
    </row>
    <row r="78" spans="1:10" ht="54.75" customHeight="1">
      <c r="A78" s="199"/>
      <c r="B78" s="223">
        <v>10</v>
      </c>
      <c r="C78" s="225" t="s">
        <v>95</v>
      </c>
      <c r="D78" s="139" t="s">
        <v>162</v>
      </c>
      <c r="E78" s="87"/>
      <c r="F78" s="168"/>
      <c r="G78" s="69" t="e">
        <f t="shared" si="3"/>
        <v>#N/A</v>
      </c>
      <c r="H78" s="215" t="e">
        <f>AVERAGE(G78:G79)</f>
        <v>#N/A</v>
      </c>
      <c r="I78" s="207"/>
      <c r="J78" s="180"/>
    </row>
    <row r="79" spans="1:10" ht="36" customHeight="1" thickBot="1">
      <c r="A79" s="199"/>
      <c r="B79" s="185"/>
      <c r="C79" s="225"/>
      <c r="D79" s="140" t="s">
        <v>94</v>
      </c>
      <c r="E79" s="95"/>
      <c r="F79" s="169"/>
      <c r="G79" s="69" t="e">
        <f t="shared" si="3"/>
        <v>#N/A</v>
      </c>
      <c r="H79" s="214"/>
      <c r="I79" s="207"/>
      <c r="J79" s="180"/>
    </row>
    <row r="80" spans="1:10" ht="45.75" customHeight="1">
      <c r="A80" s="199"/>
      <c r="B80" s="223">
        <v>10</v>
      </c>
      <c r="C80" s="224" t="s">
        <v>96</v>
      </c>
      <c r="D80" s="148" t="s">
        <v>153</v>
      </c>
      <c r="E80" s="80"/>
      <c r="F80" s="166"/>
      <c r="G80" s="69" t="e">
        <f t="shared" si="3"/>
        <v>#N/A</v>
      </c>
      <c r="H80" s="215" t="e">
        <f>AVERAGE(G80:G87)</f>
        <v>#N/A</v>
      </c>
      <c r="I80" s="207"/>
      <c r="J80" s="180"/>
    </row>
    <row r="81" spans="1:10" ht="35.25" customHeight="1">
      <c r="A81" s="199"/>
      <c r="B81" s="184"/>
      <c r="C81" s="225"/>
      <c r="D81" s="149" t="s">
        <v>97</v>
      </c>
      <c r="E81" s="81"/>
      <c r="F81" s="154"/>
      <c r="G81" s="69" t="e">
        <f t="shared" si="3"/>
        <v>#N/A</v>
      </c>
      <c r="H81" s="186"/>
      <c r="I81" s="207"/>
      <c r="J81" s="180"/>
    </row>
    <row r="82" spans="1:10" ht="35.25" customHeight="1">
      <c r="A82" s="199"/>
      <c r="B82" s="184"/>
      <c r="C82" s="225"/>
      <c r="D82" s="149" t="s">
        <v>172</v>
      </c>
      <c r="E82" s="81"/>
      <c r="F82" s="154"/>
      <c r="G82" s="69" t="e">
        <f t="shared" si="3"/>
        <v>#N/A</v>
      </c>
      <c r="H82" s="186"/>
      <c r="I82" s="207"/>
      <c r="J82" s="180"/>
    </row>
    <row r="83" spans="1:10" ht="33.75" customHeight="1">
      <c r="A83" s="199"/>
      <c r="B83" s="184"/>
      <c r="C83" s="225"/>
      <c r="D83" s="149" t="s">
        <v>98</v>
      </c>
      <c r="E83" s="81"/>
      <c r="F83" s="154"/>
      <c r="G83" s="69" t="e">
        <f t="shared" si="3"/>
        <v>#N/A</v>
      </c>
      <c r="H83" s="186"/>
      <c r="I83" s="207"/>
      <c r="J83" s="180"/>
    </row>
    <row r="84" spans="1:10" ht="33.75" customHeight="1">
      <c r="A84" s="199"/>
      <c r="B84" s="184"/>
      <c r="C84" s="225"/>
      <c r="D84" s="149" t="s">
        <v>99</v>
      </c>
      <c r="E84" s="81"/>
      <c r="F84" s="154"/>
      <c r="G84" s="69" t="e">
        <f t="shared" si="3"/>
        <v>#N/A</v>
      </c>
      <c r="H84" s="186"/>
      <c r="I84" s="207"/>
      <c r="J84" s="180"/>
    </row>
    <row r="85" spans="1:10" ht="48.75" customHeight="1">
      <c r="A85" s="199"/>
      <c r="B85" s="184"/>
      <c r="C85" s="225"/>
      <c r="D85" s="149" t="s">
        <v>100</v>
      </c>
      <c r="E85" s="81"/>
      <c r="F85" s="154"/>
      <c r="G85" s="69" t="e">
        <f t="shared" si="3"/>
        <v>#N/A</v>
      </c>
      <c r="H85" s="186"/>
      <c r="I85" s="207"/>
      <c r="J85" s="180"/>
    </row>
    <row r="86" spans="1:10" ht="39" customHeight="1">
      <c r="A86" s="199"/>
      <c r="B86" s="184"/>
      <c r="C86" s="225"/>
      <c r="D86" s="149" t="s">
        <v>170</v>
      </c>
      <c r="E86" s="81"/>
      <c r="F86" s="154"/>
      <c r="G86" s="69" t="e">
        <f t="shared" si="3"/>
        <v>#N/A</v>
      </c>
      <c r="H86" s="186"/>
      <c r="I86" s="207"/>
      <c r="J86" s="180"/>
    </row>
    <row r="87" spans="1:10" ht="39.75" customHeight="1" thickBot="1">
      <c r="A87" s="199"/>
      <c r="B87" s="185"/>
      <c r="C87" s="226"/>
      <c r="D87" s="150" t="s">
        <v>101</v>
      </c>
      <c r="E87" s="94"/>
      <c r="F87" s="170"/>
      <c r="G87" s="69" t="e">
        <f t="shared" si="3"/>
        <v>#N/A</v>
      </c>
      <c r="H87" s="214"/>
      <c r="I87" s="207"/>
      <c r="J87" s="180"/>
    </row>
    <row r="88" spans="1:10" ht="54.75" customHeight="1">
      <c r="A88" s="199"/>
      <c r="B88" s="223">
        <v>30</v>
      </c>
      <c r="C88" s="225" t="s">
        <v>102</v>
      </c>
      <c r="D88" s="139" t="s">
        <v>103</v>
      </c>
      <c r="E88" s="87"/>
      <c r="F88" s="154"/>
      <c r="G88" s="69" t="e">
        <f t="shared" si="3"/>
        <v>#N/A</v>
      </c>
      <c r="H88" s="215" t="e">
        <f>AVERAGE(G88:G89)</f>
        <v>#N/A</v>
      </c>
      <c r="I88" s="207"/>
      <c r="J88" s="180"/>
    </row>
    <row r="89" spans="1:10" ht="55.5" customHeight="1" thickBot="1">
      <c r="A89" s="199"/>
      <c r="B89" s="185"/>
      <c r="C89" s="225"/>
      <c r="D89" s="140" t="s">
        <v>5</v>
      </c>
      <c r="E89" s="95"/>
      <c r="F89" s="154"/>
      <c r="G89" s="69" t="e">
        <f t="shared" si="3"/>
        <v>#N/A</v>
      </c>
      <c r="H89" s="214"/>
      <c r="I89" s="207"/>
      <c r="J89" s="180"/>
    </row>
    <row r="90" spans="1:10" ht="41.25" customHeight="1">
      <c r="A90" s="199"/>
      <c r="B90" s="223">
        <v>30</v>
      </c>
      <c r="C90" s="224" t="s">
        <v>104</v>
      </c>
      <c r="D90" s="145" t="s">
        <v>105</v>
      </c>
      <c r="E90" s="80"/>
      <c r="F90" s="154"/>
      <c r="G90" s="69" t="e">
        <f t="shared" si="3"/>
        <v>#N/A</v>
      </c>
      <c r="H90" s="215" t="e">
        <f>AVERAGE(G90:G95)</f>
        <v>#N/A</v>
      </c>
      <c r="I90" s="207"/>
      <c r="J90" s="180"/>
    </row>
    <row r="91" spans="1:10" ht="48" customHeight="1">
      <c r="A91" s="199"/>
      <c r="B91" s="184"/>
      <c r="C91" s="225"/>
      <c r="D91" s="146" t="s">
        <v>106</v>
      </c>
      <c r="E91" s="81"/>
      <c r="F91" s="154"/>
      <c r="G91" s="69" t="e">
        <f t="shared" si="3"/>
        <v>#N/A</v>
      </c>
      <c r="H91" s="186"/>
      <c r="I91" s="207"/>
      <c r="J91" s="180"/>
    </row>
    <row r="92" spans="1:10" ht="30" customHeight="1">
      <c r="A92" s="199"/>
      <c r="B92" s="184"/>
      <c r="C92" s="225"/>
      <c r="D92" s="146" t="s">
        <v>107</v>
      </c>
      <c r="E92" s="81"/>
      <c r="F92" s="154"/>
      <c r="G92" s="69" t="e">
        <f t="shared" si="3"/>
        <v>#N/A</v>
      </c>
      <c r="H92" s="186"/>
      <c r="I92" s="207"/>
      <c r="J92" s="180"/>
    </row>
    <row r="93" spans="1:10" ht="39.75" customHeight="1">
      <c r="A93" s="199"/>
      <c r="B93" s="184"/>
      <c r="C93" s="225"/>
      <c r="D93" s="146" t="s">
        <v>171</v>
      </c>
      <c r="E93" s="81"/>
      <c r="F93" s="154"/>
      <c r="G93" s="69" t="e">
        <f t="shared" si="3"/>
        <v>#N/A</v>
      </c>
      <c r="H93" s="186"/>
      <c r="I93" s="207"/>
      <c r="J93" s="180"/>
    </row>
    <row r="94" spans="1:10" ht="42.75" customHeight="1">
      <c r="A94" s="199"/>
      <c r="B94" s="184"/>
      <c r="C94" s="225"/>
      <c r="D94" s="146" t="s">
        <v>108</v>
      </c>
      <c r="E94" s="81"/>
      <c r="F94" s="154"/>
      <c r="G94" s="69" t="e">
        <f t="shared" si="3"/>
        <v>#N/A</v>
      </c>
      <c r="H94" s="186"/>
      <c r="I94" s="207"/>
      <c r="J94" s="180"/>
    </row>
    <row r="95" spans="1:10" ht="69" customHeight="1" thickBot="1">
      <c r="A95" s="199"/>
      <c r="B95" s="184"/>
      <c r="C95" s="226"/>
      <c r="D95" s="140" t="s">
        <v>154</v>
      </c>
      <c r="E95" s="95"/>
      <c r="F95" s="154"/>
      <c r="G95" s="69" t="e">
        <f t="shared" si="3"/>
        <v>#N/A</v>
      </c>
      <c r="H95" s="186"/>
      <c r="I95" s="207"/>
      <c r="J95" s="180"/>
    </row>
    <row r="96" spans="1:10" ht="51" customHeight="1" thickBot="1">
      <c r="A96" s="202" t="s">
        <v>155</v>
      </c>
      <c r="B96" s="203"/>
      <c r="C96" s="203"/>
      <c r="D96" s="203"/>
      <c r="E96" s="203"/>
      <c r="F96" s="203"/>
      <c r="G96" s="203"/>
      <c r="H96" s="203"/>
      <c r="I96" s="205"/>
      <c r="J96" s="180"/>
    </row>
    <row r="97" spans="1:10" ht="39.75" customHeight="1">
      <c r="A97" s="199">
        <v>10</v>
      </c>
      <c r="B97" s="184">
        <v>100</v>
      </c>
      <c r="C97" s="177" t="s">
        <v>109</v>
      </c>
      <c r="D97" s="141" t="s">
        <v>156</v>
      </c>
      <c r="E97" s="87"/>
      <c r="F97" s="159"/>
      <c r="G97" s="82" t="e">
        <f>VLOOKUP(E97,Recherche1,2,FALSE)</f>
        <v>#N/A</v>
      </c>
      <c r="H97" s="186" t="e">
        <f>AVERAGE(G97:G100)</f>
        <v>#N/A</v>
      </c>
      <c r="I97" s="182" t="e">
        <f>(H97*B97)/100</f>
        <v>#N/A</v>
      </c>
      <c r="J97" s="180"/>
    </row>
    <row r="98" spans="1:10" ht="31.5" customHeight="1">
      <c r="A98" s="199"/>
      <c r="B98" s="184"/>
      <c r="C98" s="177"/>
      <c r="D98" s="142" t="s">
        <v>37</v>
      </c>
      <c r="E98" s="81"/>
      <c r="F98" s="157"/>
      <c r="G98" s="82" t="e">
        <f>VLOOKUP(E98,Recherche1,2,FALSE)</f>
        <v>#N/A</v>
      </c>
      <c r="H98" s="186"/>
      <c r="I98" s="182"/>
      <c r="J98" s="180"/>
    </row>
    <row r="99" spans="1:10" ht="44.25" customHeight="1">
      <c r="A99" s="199"/>
      <c r="B99" s="184"/>
      <c r="C99" s="177"/>
      <c r="D99" s="142" t="s">
        <v>38</v>
      </c>
      <c r="E99" s="81"/>
      <c r="F99" s="157"/>
      <c r="G99" s="82" t="e">
        <f>VLOOKUP(E99,Recherche1,2,FALSE)</f>
        <v>#N/A</v>
      </c>
      <c r="H99" s="186"/>
      <c r="I99" s="182"/>
      <c r="J99" s="180"/>
    </row>
    <row r="100" spans="1:10" ht="36.75" customHeight="1" thickBot="1">
      <c r="A100" s="200"/>
      <c r="B100" s="185"/>
      <c r="C100" s="178"/>
      <c r="D100" s="143" t="s">
        <v>6</v>
      </c>
      <c r="E100" s="94"/>
      <c r="F100" s="158"/>
      <c r="G100" s="83" t="e">
        <f>VLOOKUP(E100,Recherche1,2,FALSE)</f>
        <v>#N/A</v>
      </c>
      <c r="H100" s="187"/>
      <c r="I100" s="183"/>
      <c r="J100" s="181"/>
    </row>
    <row r="101" spans="3:6" ht="14.25">
      <c r="C101" s="86"/>
      <c r="D101" s="84"/>
      <c r="E101" s="63"/>
      <c r="F101" s="171"/>
    </row>
    <row r="102" spans="3:6" ht="14.25">
      <c r="C102" s="86"/>
      <c r="D102" s="84"/>
      <c r="E102" s="63"/>
      <c r="F102" s="171"/>
    </row>
    <row r="103" spans="3:6" ht="14.25">
      <c r="C103" s="86"/>
      <c r="D103" s="84"/>
      <c r="E103" s="63"/>
      <c r="F103" s="171"/>
    </row>
    <row r="104" spans="3:6" ht="14.25">
      <c r="C104" s="86"/>
      <c r="D104" s="84"/>
      <c r="E104" s="63"/>
      <c r="F104" s="171"/>
    </row>
    <row r="105" spans="3:6" ht="14.25">
      <c r="C105" s="86"/>
      <c r="D105" s="84"/>
      <c r="E105" s="63"/>
      <c r="F105" s="171"/>
    </row>
  </sheetData>
  <sheetProtection/>
  <mergeCells count="80">
    <mergeCell ref="C2:F2"/>
    <mergeCell ref="A7:J7"/>
    <mergeCell ref="C3:F3"/>
    <mergeCell ref="A96:I96"/>
    <mergeCell ref="C4:C6"/>
    <mergeCell ref="D4:D6"/>
    <mergeCell ref="E4:F4"/>
    <mergeCell ref="E5:E6"/>
    <mergeCell ref="F5:F6"/>
    <mergeCell ref="A74:I74"/>
    <mergeCell ref="H75:H77"/>
    <mergeCell ref="H78:H79"/>
    <mergeCell ref="H80:H87"/>
    <mergeCell ref="H88:H89"/>
    <mergeCell ref="H90:H95"/>
    <mergeCell ref="I75:I95"/>
    <mergeCell ref="A75:A95"/>
    <mergeCell ref="B75:B77"/>
    <mergeCell ref="B78:B79"/>
    <mergeCell ref="B80:B87"/>
    <mergeCell ref="B88:B89"/>
    <mergeCell ref="B90:B95"/>
    <mergeCell ref="I39:I73"/>
    <mergeCell ref="C75:C77"/>
    <mergeCell ref="C78:C79"/>
    <mergeCell ref="C80:C87"/>
    <mergeCell ref="C88:C89"/>
    <mergeCell ref="C90:C95"/>
    <mergeCell ref="C53:C58"/>
    <mergeCell ref="C59:C66"/>
    <mergeCell ref="C67:C69"/>
    <mergeCell ref="C70:C73"/>
    <mergeCell ref="B70:B73"/>
    <mergeCell ref="H39:H40"/>
    <mergeCell ref="H41:H48"/>
    <mergeCell ref="H49:H52"/>
    <mergeCell ref="H53:H58"/>
    <mergeCell ref="H59:H66"/>
    <mergeCell ref="H67:H69"/>
    <mergeCell ref="H70:H73"/>
    <mergeCell ref="C41:C48"/>
    <mergeCell ref="C49:C52"/>
    <mergeCell ref="A19:I19"/>
    <mergeCell ref="A39:A73"/>
    <mergeCell ref="B39:B40"/>
    <mergeCell ref="C39:C40"/>
    <mergeCell ref="A38:I38"/>
    <mergeCell ref="B41:B48"/>
    <mergeCell ref="B49:B52"/>
    <mergeCell ref="B53:B58"/>
    <mergeCell ref="B59:B66"/>
    <mergeCell ref="B67:B69"/>
    <mergeCell ref="B29:B37"/>
    <mergeCell ref="C20:C24"/>
    <mergeCell ref="C25:C28"/>
    <mergeCell ref="C29:C37"/>
    <mergeCell ref="I20:I37"/>
    <mergeCell ref="H20:H24"/>
    <mergeCell ref="H25:H28"/>
    <mergeCell ref="H29:H37"/>
    <mergeCell ref="A97:A100"/>
    <mergeCell ref="A8:A9"/>
    <mergeCell ref="A10:I10"/>
    <mergeCell ref="H11:H18"/>
    <mergeCell ref="I11:I18"/>
    <mergeCell ref="B11:B18"/>
    <mergeCell ref="A11:A18"/>
    <mergeCell ref="C11:C18"/>
    <mergeCell ref="A20:A37"/>
    <mergeCell ref="B20:B24"/>
    <mergeCell ref="C97:C100"/>
    <mergeCell ref="J8:J100"/>
    <mergeCell ref="I97:I100"/>
    <mergeCell ref="B97:B100"/>
    <mergeCell ref="H97:H100"/>
    <mergeCell ref="H8:H9"/>
    <mergeCell ref="I8:I9"/>
    <mergeCell ref="C8:C9"/>
    <mergeCell ref="B8:B9"/>
    <mergeCell ref="B25:B28"/>
  </mergeCells>
  <conditionalFormatting sqref="E8:E9 E11:E18 E75:E95">
    <cfRule type="cellIs" priority="6" dxfId="2" operator="equal" stopIfTrue="1">
      <formula>"""Non-conforme"""</formula>
    </cfRule>
  </conditionalFormatting>
  <conditionalFormatting sqref="E97:E100">
    <cfRule type="cellIs" priority="1" dxfId="2" operator="equal" stopIfTrue="1">
      <formula>"""Non-conforme"""</formula>
    </cfRule>
  </conditionalFormatting>
  <conditionalFormatting sqref="E20:E37">
    <cfRule type="cellIs" priority="4" dxfId="2" operator="equal" stopIfTrue="1">
      <formula>"""Non-conforme"""</formula>
    </cfRule>
  </conditionalFormatting>
  <conditionalFormatting sqref="E39:E73">
    <cfRule type="cellIs" priority="3" dxfId="2" operator="equal" stopIfTrue="1">
      <formula>"""Non-conforme"""</formula>
    </cfRule>
  </conditionalFormatting>
  <dataValidations count="1">
    <dataValidation type="list" allowBlank="1" showInputMessage="1" showErrorMessage="1" sqref="E11:E18 E8:E9 E20:E37 E39:E73 E97:E100 E75:E95">
      <formula1>CRITERIA</formula1>
    </dataValidation>
  </dataValidations>
  <printOptions/>
  <pageMargins left="0.787401575" right="0.787401575" top="0.984251969" bottom="0.984251969" header="0.5" footer="0.5"/>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Feuil5"/>
  <dimension ref="A4:N42"/>
  <sheetViews>
    <sheetView zoomScalePageLayoutView="0" workbookViewId="0" topLeftCell="A2">
      <selection activeCell="E32" sqref="E32"/>
    </sheetView>
  </sheetViews>
  <sheetFormatPr defaultColWidth="11.421875" defaultRowHeight="12.75"/>
  <cols>
    <col min="1" max="1" width="11.421875" style="44" customWidth="1"/>
    <col min="2" max="2" width="59.421875" style="45" customWidth="1"/>
    <col min="5" max="5" width="14.00390625" style="0" customWidth="1"/>
  </cols>
  <sheetData>
    <row r="3" ht="15" thickBot="1"/>
    <row r="4" spans="1:5" ht="15.75" customHeight="1" thickBot="1">
      <c r="A4" s="101" t="s">
        <v>126</v>
      </c>
      <c r="B4" s="50" t="s">
        <v>132</v>
      </c>
      <c r="C4" s="102" t="e">
        <f>Diagnostic!H8</f>
        <v>#N/A</v>
      </c>
      <c r="E4" s="46"/>
    </row>
    <row r="5" spans="1:3" s="3" customFormat="1" ht="16.5" customHeight="1">
      <c r="A5" s="53"/>
      <c r="B5" s="54"/>
      <c r="C5" s="38"/>
    </row>
    <row r="6" spans="1:12" s="3" customFormat="1" ht="16.5" customHeight="1" thickBot="1">
      <c r="A6" s="53"/>
      <c r="B6" s="54"/>
      <c r="C6" s="38"/>
      <c r="L6" s="212"/>
    </row>
    <row r="7" spans="1:14" ht="15.75" customHeight="1" thickBot="1">
      <c r="A7" s="101" t="s">
        <v>127</v>
      </c>
      <c r="B7" s="50" t="s">
        <v>118</v>
      </c>
      <c r="C7" s="55" t="e">
        <f>Diagnostic!H11</f>
        <v>#N/A</v>
      </c>
      <c r="I7" s="103"/>
      <c r="J7" s="103"/>
      <c r="L7" s="212"/>
      <c r="M7" s="103"/>
      <c r="N7" s="103"/>
    </row>
    <row r="8" spans="1:10" s="3" customFormat="1" ht="15.75" customHeight="1">
      <c r="A8" s="53"/>
      <c r="B8" s="54"/>
      <c r="C8" s="38"/>
      <c r="I8" s="212"/>
      <c r="J8" s="212"/>
    </row>
    <row r="9" spans="1:10" s="3" customFormat="1" ht="16.5" customHeight="1" thickBot="1">
      <c r="A9" s="53"/>
      <c r="B9" s="54"/>
      <c r="C9" s="38"/>
      <c r="I9" s="212"/>
      <c r="J9" s="212"/>
    </row>
    <row r="10" spans="1:10" ht="15.75" customHeight="1" thickBot="1">
      <c r="A10" s="251" t="s">
        <v>128</v>
      </c>
      <c r="B10" s="47" t="s">
        <v>78</v>
      </c>
      <c r="C10" s="106" t="e">
        <f>Diagnostic!H20</f>
        <v>#N/A</v>
      </c>
      <c r="I10" s="212"/>
      <c r="J10" s="212"/>
    </row>
    <row r="11" spans="1:10" ht="15.75" customHeight="1" thickBot="1">
      <c r="A11" s="252"/>
      <c r="B11" s="47" t="s">
        <v>79</v>
      </c>
      <c r="C11" s="107" t="e">
        <f>Diagnostic!H29</f>
        <v>#N/A</v>
      </c>
      <c r="I11" s="212"/>
      <c r="J11" s="212"/>
    </row>
    <row r="12" spans="1:10" ht="12.75" customHeight="1" thickBot="1">
      <c r="A12" s="253"/>
      <c r="B12" s="50" t="s">
        <v>80</v>
      </c>
      <c r="C12" s="106" t="e">
        <f>Diagnostic!H29</f>
        <v>#N/A</v>
      </c>
      <c r="I12" s="212"/>
      <c r="J12" s="212"/>
    </row>
    <row r="13" spans="1:10" s="3" customFormat="1" ht="12.75" customHeight="1">
      <c r="A13" s="53"/>
      <c r="B13" s="54"/>
      <c r="C13" s="38"/>
      <c r="I13" s="212"/>
      <c r="J13" s="212"/>
    </row>
    <row r="14" spans="1:10" s="3" customFormat="1" ht="12.75" customHeight="1" thickBot="1">
      <c r="A14" s="53"/>
      <c r="B14" s="54"/>
      <c r="C14" s="38"/>
      <c r="I14" s="212"/>
      <c r="J14" s="212"/>
    </row>
    <row r="15" spans="1:10" ht="15.75" customHeight="1" thickBot="1">
      <c r="A15" s="251" t="s">
        <v>129</v>
      </c>
      <c r="B15" s="47" t="s">
        <v>81</v>
      </c>
      <c r="C15" s="51" t="e">
        <f>Diagnostic!H39</f>
        <v>#N/A</v>
      </c>
      <c r="I15" s="212"/>
      <c r="J15" s="212"/>
    </row>
    <row r="16" spans="1:10" ht="15.75" customHeight="1" thickBot="1">
      <c r="A16" s="252"/>
      <c r="B16" s="50" t="s">
        <v>82</v>
      </c>
      <c r="C16" s="51" t="e">
        <f>Diagnostic!H41</f>
        <v>#N/A</v>
      </c>
      <c r="I16" s="212"/>
      <c r="J16" s="212"/>
    </row>
    <row r="17" spans="1:10" ht="15.75" customHeight="1" thickBot="1">
      <c r="A17" s="252"/>
      <c r="B17" s="48" t="s">
        <v>83</v>
      </c>
      <c r="C17" s="51" t="e">
        <f>Diagnostic!H49</f>
        <v>#N/A</v>
      </c>
      <c r="I17" s="212"/>
      <c r="J17" s="212"/>
    </row>
    <row r="18" spans="1:11" ht="15.75" customHeight="1" thickBot="1">
      <c r="A18" s="252"/>
      <c r="B18" s="50" t="s">
        <v>84</v>
      </c>
      <c r="C18" s="51" t="e">
        <f>Diagnostic!H53</f>
        <v>#N/A</v>
      </c>
      <c r="I18" s="212"/>
      <c r="J18" s="212"/>
      <c r="K18" s="212"/>
    </row>
    <row r="19" spans="1:11" ht="15.75" customHeight="1" thickBot="1">
      <c r="A19" s="252"/>
      <c r="B19" s="49" t="s">
        <v>85</v>
      </c>
      <c r="C19" s="51" t="e">
        <f>Diagnostic!H59</f>
        <v>#N/A</v>
      </c>
      <c r="I19" s="212"/>
      <c r="J19" s="212"/>
      <c r="K19" s="212"/>
    </row>
    <row r="20" spans="1:11" s="3" customFormat="1" ht="15.75" customHeight="1" thickBot="1">
      <c r="A20" s="252"/>
      <c r="B20" s="49" t="s">
        <v>87</v>
      </c>
      <c r="C20" s="51" t="e">
        <f>Diagnostic!H67</f>
        <v>#N/A</v>
      </c>
      <c r="I20" s="212"/>
      <c r="J20" s="212"/>
      <c r="K20" s="212"/>
    </row>
    <row r="21" spans="1:11" s="3" customFormat="1" ht="15.75" customHeight="1" thickBot="1">
      <c r="A21" s="253"/>
      <c r="B21" s="49" t="s">
        <v>90</v>
      </c>
      <c r="C21" s="108" t="e">
        <f>Diagnostic!H70</f>
        <v>#N/A</v>
      </c>
      <c r="I21" s="212"/>
      <c r="J21" s="212"/>
      <c r="K21" s="212"/>
    </row>
    <row r="22" spans="1:10" s="3" customFormat="1" ht="16.5" customHeight="1" thickBot="1">
      <c r="A22" s="53"/>
      <c r="B22" s="54"/>
      <c r="C22" s="38"/>
      <c r="I22" s="212"/>
      <c r="J22" s="212"/>
    </row>
    <row r="23" spans="1:10" ht="16.5" customHeight="1" thickBot="1">
      <c r="A23" s="251" t="s">
        <v>130</v>
      </c>
      <c r="B23" s="47" t="s">
        <v>92</v>
      </c>
      <c r="C23" s="52" t="e">
        <f>Diagnostic!H75</f>
        <v>#N/A</v>
      </c>
      <c r="I23" s="212"/>
      <c r="J23" s="212"/>
    </row>
    <row r="24" spans="1:10" ht="15" thickBot="1">
      <c r="A24" s="252"/>
      <c r="B24" s="47" t="s">
        <v>95</v>
      </c>
      <c r="C24" s="52" t="e">
        <f>Diagnostic!H78</f>
        <v>#N/A</v>
      </c>
      <c r="I24" s="212"/>
      <c r="J24" s="212"/>
    </row>
    <row r="25" spans="1:10" ht="15.75" customHeight="1" thickBot="1">
      <c r="A25" s="252"/>
      <c r="B25" s="47" t="s">
        <v>96</v>
      </c>
      <c r="C25" s="52" t="e">
        <f>Diagnostic!H80</f>
        <v>#N/A</v>
      </c>
      <c r="I25" s="212"/>
      <c r="J25" s="212"/>
    </row>
    <row r="26" spans="1:10" ht="15.75" customHeight="1" thickBot="1">
      <c r="A26" s="252"/>
      <c r="B26" s="50" t="s">
        <v>102</v>
      </c>
      <c r="C26" s="52" t="e">
        <f>Diagnostic!H88</f>
        <v>#N/A</v>
      </c>
      <c r="I26" s="212"/>
      <c r="J26" s="212"/>
    </row>
    <row r="27" spans="1:10" s="3" customFormat="1" ht="15.75" customHeight="1" thickBot="1">
      <c r="A27" s="253"/>
      <c r="B27" s="49" t="s">
        <v>104</v>
      </c>
      <c r="C27" s="105" t="e">
        <f>Diagnostic!H90</f>
        <v>#N/A</v>
      </c>
      <c r="I27" s="90"/>
      <c r="J27" s="212"/>
    </row>
    <row r="28" spans="1:10" s="3" customFormat="1" ht="16.5" customHeight="1" thickBot="1">
      <c r="A28" s="53"/>
      <c r="B28" s="54"/>
      <c r="C28" s="38"/>
      <c r="I28" s="212"/>
      <c r="J28" s="212"/>
    </row>
    <row r="29" spans="1:10" s="3" customFormat="1" ht="15.75" customHeight="1" thickBot="1">
      <c r="A29" s="101" t="s">
        <v>131</v>
      </c>
      <c r="B29" s="50" t="s">
        <v>109</v>
      </c>
      <c r="C29" s="104" t="e">
        <f>Diagnostic!H97</f>
        <v>#N/A</v>
      </c>
      <c r="I29" s="212"/>
      <c r="J29" s="212"/>
    </row>
    <row r="30" ht="14.25">
      <c r="I30" s="212"/>
    </row>
    <row r="31" ht="14.25">
      <c r="I31" s="212"/>
    </row>
    <row r="32" ht="14.25">
      <c r="I32" s="212"/>
    </row>
    <row r="33" ht="14.25">
      <c r="I33" s="212"/>
    </row>
    <row r="34" ht="14.25">
      <c r="I34" s="212"/>
    </row>
    <row r="35" ht="14.25">
      <c r="I35" s="212"/>
    </row>
    <row r="36" ht="14.25">
      <c r="I36" s="212"/>
    </row>
    <row r="37" ht="14.25">
      <c r="I37" s="212"/>
    </row>
    <row r="38" ht="14.25">
      <c r="I38" s="212"/>
    </row>
    <row r="39" ht="14.25">
      <c r="I39" s="212"/>
    </row>
    <row r="40" ht="14.25">
      <c r="I40" s="103"/>
    </row>
    <row r="41" ht="14.25">
      <c r="I41" s="103"/>
    </row>
    <row r="42" ht="14.25">
      <c r="I42" s="103"/>
    </row>
  </sheetData>
  <sheetProtection/>
  <mergeCells count="16">
    <mergeCell ref="I33:I35"/>
    <mergeCell ref="I36:I39"/>
    <mergeCell ref="A15:A21"/>
    <mergeCell ref="A23:A27"/>
    <mergeCell ref="J8:J10"/>
    <mergeCell ref="J11:J12"/>
    <mergeCell ref="J13:J21"/>
    <mergeCell ref="J22:J23"/>
    <mergeCell ref="J24:J29"/>
    <mergeCell ref="L6:L7"/>
    <mergeCell ref="I8:I15"/>
    <mergeCell ref="I16:I19"/>
    <mergeCell ref="A10:A12"/>
    <mergeCell ref="I20:I26"/>
    <mergeCell ref="I28:I32"/>
    <mergeCell ref="K18:K2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3"/>
  <dimension ref="B8:D15"/>
  <sheetViews>
    <sheetView zoomScalePageLayoutView="0" workbookViewId="0" topLeftCell="A1">
      <selection activeCell="G15" sqref="G15"/>
    </sheetView>
  </sheetViews>
  <sheetFormatPr defaultColWidth="11.421875" defaultRowHeight="12.75"/>
  <cols>
    <col min="1" max="1" width="11.421875" style="1" customWidth="1"/>
    <col min="2" max="2" width="25.421875" style="1" customWidth="1"/>
    <col min="3" max="3" width="58.421875" style="1" customWidth="1"/>
    <col min="4" max="4" width="21.140625" style="70" customWidth="1"/>
    <col min="5" max="16384" width="11.421875" style="1" customWidth="1"/>
  </cols>
  <sheetData>
    <row r="1" ht="12.75"/>
    <row r="2" ht="12.75"/>
    <row r="3" ht="12.75"/>
    <row r="4" ht="12.75"/>
    <row r="7" ht="13.5" thickBot="1"/>
    <row r="8" spans="2:4" ht="26.25" thickBot="1">
      <c r="B8" s="97" t="s">
        <v>125</v>
      </c>
      <c r="C8" s="71" t="s">
        <v>23</v>
      </c>
      <c r="D8" s="72" t="s">
        <v>35</v>
      </c>
    </row>
    <row r="9" spans="2:4" ht="13.5" thickBot="1">
      <c r="B9" s="98" t="s">
        <v>126</v>
      </c>
      <c r="C9" s="96" t="s">
        <v>119</v>
      </c>
      <c r="D9" s="73" t="e">
        <f>Diagnostic!I8</f>
        <v>#N/A</v>
      </c>
    </row>
    <row r="10" spans="2:4" ht="13.5" thickBot="1">
      <c r="B10" s="99" t="s">
        <v>127</v>
      </c>
      <c r="C10" s="96" t="s">
        <v>120</v>
      </c>
      <c r="D10" s="73" t="e">
        <f>Diagnostic!I11</f>
        <v>#N/A</v>
      </c>
    </row>
    <row r="11" spans="2:4" ht="13.5" thickBot="1">
      <c r="B11" s="99" t="s">
        <v>128</v>
      </c>
      <c r="C11" s="96" t="s">
        <v>121</v>
      </c>
      <c r="D11" s="73" t="e">
        <f>Diagnostic!I20</f>
        <v>#N/A</v>
      </c>
    </row>
    <row r="12" spans="2:4" ht="13.5" thickBot="1">
      <c r="B12" s="99" t="s">
        <v>129</v>
      </c>
      <c r="C12" s="96" t="s">
        <v>123</v>
      </c>
      <c r="D12" s="73" t="e">
        <f>Diagnostic!I39</f>
        <v>#N/A</v>
      </c>
    </row>
    <row r="13" spans="2:4" ht="13.5" thickBot="1">
      <c r="B13" s="99" t="s">
        <v>130</v>
      </c>
      <c r="C13" s="96" t="s">
        <v>122</v>
      </c>
      <c r="D13" s="73" t="e">
        <f>Diagnostic!I75</f>
        <v>#N/A</v>
      </c>
    </row>
    <row r="14" spans="2:4" ht="13.5" thickBot="1">
      <c r="B14" s="100" t="s">
        <v>131</v>
      </c>
      <c r="C14" s="96" t="s">
        <v>124</v>
      </c>
      <c r="D14" s="73" t="e">
        <f>Diagnostic!I97</f>
        <v>#N/A</v>
      </c>
    </row>
    <row r="15" spans="2:4" ht="13.5" thickBot="1">
      <c r="B15" s="74"/>
      <c r="C15" s="75" t="s">
        <v>24</v>
      </c>
      <c r="D15" s="43" t="e">
        <f>Diagnostic!J8</f>
        <v>#N/A</v>
      </c>
    </row>
  </sheetData>
  <sheetProtection/>
  <conditionalFormatting sqref="D9:D15">
    <cfRule type="cellIs" priority="4" dxfId="2" operator="between" stopIfTrue="1">
      <formula>0</formula>
      <formula>0.5</formula>
    </cfRule>
    <cfRule type="cellIs" priority="5" dxfId="1" operator="between" stopIfTrue="1">
      <formula>0.5</formula>
      <formula>0.75</formula>
    </cfRule>
    <cfRule type="cellIs" priority="6" dxfId="0" operator="between" stopIfTrue="1">
      <formula>0.75</formula>
      <formula>1</formula>
    </cfRule>
  </conditionalFormatting>
  <printOptions/>
  <pageMargins left="0.7" right="0.7" top="0.75" bottom="0.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9" sqref="C1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I49" sqref="I49"/>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I30" sqref="I30"/>
    </sheetView>
  </sheetViews>
  <sheetFormatPr defaultColWidth="11.421875" defaultRowHeight="12.75"/>
  <cols>
    <col min="1" max="16384" width="11.421875" style="1" customWidth="1"/>
  </cols>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Stagiaire</cp:lastModifiedBy>
  <dcterms:created xsi:type="dcterms:W3CDTF">2006-11-17T09:59:03Z</dcterms:created>
  <dcterms:modified xsi:type="dcterms:W3CDTF">2012-06-05T12:28:29Z</dcterms:modified>
  <cp:category/>
  <cp:version/>
  <cp:contentType/>
  <cp:contentStatus/>
</cp:coreProperties>
</file>