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8640" tabRatio="605" activeTab="1"/>
  </bookViews>
  <sheets>
    <sheet name="PRESENTATION" sheetId="1" r:id="rId1"/>
    <sheet name="GRILLE D'AUTODIAGNOSTIC" sheetId="2" r:id="rId2"/>
    <sheet name="RESULTATS SELON PROCESSUS" sheetId="3" r:id="rId3"/>
  </sheets>
  <definedNames/>
  <calcPr fullCalcOnLoad="1"/>
</workbook>
</file>

<file path=xl/sharedStrings.xml><?xml version="1.0" encoding="utf-8"?>
<sst xmlns="http://schemas.openxmlformats.org/spreadsheetml/2006/main" count="411" uniqueCount="358">
  <si>
    <t>1.2</t>
  </si>
  <si>
    <t>Les produits distribués sont autorisés conformément à la réglementation en vigueur</t>
  </si>
  <si>
    <t>les produits distribués possèdent une durée de validité suffisante pour être utilisables</t>
  </si>
  <si>
    <t>2.11</t>
  </si>
  <si>
    <t>Stockage</t>
  </si>
  <si>
    <t>1.2 / 3.13</t>
  </si>
  <si>
    <t>La gestion des stocks est effectuée en tenant en compte la date de péremption, La rotation du stock selon le principe "premier entrée- premier sortie"</t>
  </si>
  <si>
    <t>Les lieux de stockage sont sûrs et protégés</t>
  </si>
  <si>
    <t>Les modalités de stockage sont établies par écrit  de manière claire et sont connues</t>
  </si>
  <si>
    <t>3.12</t>
  </si>
  <si>
    <t>3.13</t>
  </si>
  <si>
    <t>Les produits peuvent être localisés dans les zones de stockage selon une procédure déterminée</t>
  </si>
  <si>
    <t>3.14</t>
  </si>
  <si>
    <t>Chez les dépositaires, les produits non encore libérés sont maintenus en quarantaine informatiquement ou physiquement jusqu'à leur distribution</t>
  </si>
  <si>
    <t>3.15</t>
  </si>
  <si>
    <t>L'aménagement assure une circulation logique et aisée</t>
  </si>
  <si>
    <t>3.16</t>
  </si>
  <si>
    <t>Les produits ne sont pas stockés à même le sol</t>
  </si>
  <si>
    <t>3.18</t>
  </si>
  <si>
    <t>3.19</t>
  </si>
  <si>
    <t>Les enregistrements de températures sont examinés régulièrement</t>
  </si>
  <si>
    <t>3.20</t>
  </si>
  <si>
    <t>Les salles de stockage sont équipées d'enregistreurs de température</t>
  </si>
  <si>
    <t>3.21</t>
  </si>
  <si>
    <t>La régulation de température maintient toutes les parties de la zone de stockage dans les limites requises de températures</t>
  </si>
  <si>
    <t>3.22</t>
  </si>
  <si>
    <t>Les enregistrements de températures sont conservés pendant minimum 3 ans ou en cohérence avec la durée de vie du produit</t>
  </si>
  <si>
    <t>3.23</t>
  </si>
  <si>
    <t>3.26 / 3.27</t>
  </si>
  <si>
    <t>3.26</t>
  </si>
  <si>
    <t>3.28</t>
  </si>
  <si>
    <t>Pour le stockage ou le tri des produits non utilisés et collectés auprès du public sont fait dans une zone distincte</t>
  </si>
  <si>
    <t>3.29</t>
  </si>
  <si>
    <t>Les produits pharmaceutiques impropres à la vente sont isolés dans une zone identifiée afin de garantir qu’ils ne puissent pas être confondus avec les produits commercialisables</t>
  </si>
  <si>
    <t>3.30</t>
  </si>
  <si>
    <t>Les produits dont la date de péremption et dépassée ou trop proche sont retirés du stock et isolés</t>
  </si>
  <si>
    <t>Les modalités de préparation des commandes et d’expédition sont établies par écrit  de manière claire et sont connues </t>
  </si>
  <si>
    <t>Les produits sont délivrés au destinataire dans les délais prévus</t>
  </si>
  <si>
    <t>il existe une procédure de retrait des produits efficace établie dans le cadre du plan d’urgence</t>
  </si>
  <si>
    <t>il existe une procédure de rappel des produits efficace établie dans le cadre du plan d’urgence</t>
  </si>
  <si>
    <t>1.4</t>
  </si>
  <si>
    <t>il existe un système d'enregistrement et de traitement des retours et des réclamations</t>
  </si>
  <si>
    <t>1.2 / 2.11</t>
  </si>
  <si>
    <t>Personnel</t>
  </si>
  <si>
    <t>2.19</t>
  </si>
  <si>
    <t>Il existe des procédures relatives à la santé et à l'hygiène du personnel</t>
  </si>
  <si>
    <t>Les responsabilités de la direction de l’entreprise sont définies sans équivoque</t>
  </si>
  <si>
    <t>2.2</t>
  </si>
  <si>
    <t>L'organigramme de l'entreprise est établi</t>
  </si>
  <si>
    <t>2.3</t>
  </si>
  <si>
    <t>2.8</t>
  </si>
  <si>
    <t>Le personnel est qualifié</t>
  </si>
  <si>
    <t>le personnel est en nombre suffisant</t>
  </si>
  <si>
    <t>le personnel reçoit une formation initiale adaptée à son activité</t>
  </si>
  <si>
    <t>le personnel reçoit une formation continue adaptée à son activité</t>
  </si>
  <si>
    <t>2.10</t>
  </si>
  <si>
    <t>Le personnel connait et applique les bonnes pratiques de distribution en gros </t>
  </si>
  <si>
    <t>2.15</t>
  </si>
  <si>
    <t>L'efficacité de la formation du personnel est périodiquement controlée</t>
  </si>
  <si>
    <t>2.16</t>
  </si>
  <si>
    <t>Le pharmacien responsable approuve tous les programmes de formation</t>
  </si>
  <si>
    <t>2.18</t>
  </si>
  <si>
    <t>3.3</t>
  </si>
  <si>
    <t>3.4</t>
  </si>
  <si>
    <t>L'établissement dispose de zones affectées au stockage et aux zone de préparation des commandes</t>
  </si>
  <si>
    <t>Les locaux de distribution sont équipés pour assurer laprotection des produits contre les risques de vols</t>
  </si>
  <si>
    <t>3.6</t>
  </si>
  <si>
    <t xml:space="preserve">Des mesures sont prises afin d'empêcher l'entrée de personnes non autorisées </t>
  </si>
  <si>
    <t>3.7</t>
  </si>
  <si>
    <t>L’éclairage, la température, le taux d’humidité et la ventilation sont appropriés afin de ne pas affecter les produits pharmaceutiques entreposés</t>
  </si>
  <si>
    <t xml:space="preserve">3.8 </t>
  </si>
  <si>
    <t>Les locaux sont conçus et entretenus afin d'éviter les dépots de poussières et la présence de parasites</t>
  </si>
  <si>
    <t>3.9</t>
  </si>
  <si>
    <t>Il existe des procédures écrites et détaillées de nettoage des locaux</t>
  </si>
  <si>
    <t>3.10</t>
  </si>
  <si>
    <t>Les travaux d'entretien et de réparation sont effectuées de façon à ne pas modifier la qualité des produits</t>
  </si>
  <si>
    <t>3.11</t>
  </si>
  <si>
    <t>3.24</t>
  </si>
  <si>
    <t>Les zones de réception, de stockage et d’expédition permettent la protection des produits contre les intempéries</t>
  </si>
  <si>
    <t>3.25</t>
  </si>
  <si>
    <t>Les zones de réception et d'expédition sont distinctes de la zone de stockage</t>
  </si>
  <si>
    <t>3.31</t>
  </si>
  <si>
    <t>Le matériel et les équipements de stockage, de manutention, d’emballage et de livraison sont conçus, installés et entretenus de manière à présenter toute sécurité pour les personnes et les produits</t>
  </si>
  <si>
    <t>3.32</t>
  </si>
  <si>
    <t>L’entretien des équipements est établie dans de procédures écrites et détaillées</t>
  </si>
  <si>
    <t>3.33</t>
  </si>
  <si>
    <t>Le matériel de lavage et de nettoyage est choisi et utilisé de façon à ne pas être une source de détérioration ou de contamination pour les produits</t>
  </si>
  <si>
    <t>3.34</t>
  </si>
  <si>
    <t>Les appareils de mesure et les dispositifs de contrôle sont étalonnés et vérifiés à intervalles définis</t>
  </si>
  <si>
    <t>Il existe des méthodes d'étalonnage et de vérification des appareils de mesure et des dispositifs de contrôle</t>
  </si>
  <si>
    <t>3.35</t>
  </si>
  <si>
    <t>Les contrôles des appareils et dispositifs sont enregistrés</t>
  </si>
  <si>
    <t>Les comptes rendus de ces contrôles doivent êtres conservés minimum 3 ans</t>
  </si>
  <si>
    <t>3.36</t>
  </si>
  <si>
    <t>3.37</t>
  </si>
  <si>
    <t>Il existe une description écrite, détaillée et mise à jour du système informatisé</t>
  </si>
  <si>
    <t>3.38</t>
  </si>
  <si>
    <t>Les données sont enregistrées et modifiées uniquement par des personnes autorisées</t>
  </si>
  <si>
    <t>3.39</t>
  </si>
  <si>
    <t>3.40</t>
  </si>
  <si>
    <t>3.41</t>
  </si>
  <si>
    <t>Les données stockées sont protégées contre toute perte ou altération par un transfert sur bande magnétique, microfilm, papier ou tout autre système</t>
  </si>
  <si>
    <t>3.42</t>
  </si>
  <si>
    <t>Les données sauvegardées sont stockées dans des emplacements séparés et sûrs</t>
  </si>
  <si>
    <t>3.43</t>
  </si>
  <si>
    <t>Les fournisseurs situés en France ou sur le territoire d’un Etat membre de la Communauté européenne ou d’un Etat partie à l’accord sur l’espace économique européen bénéficient de l’autorisation délivrée par l’autorité administrative compétente</t>
  </si>
  <si>
    <t>8.3</t>
  </si>
  <si>
    <t>8.5</t>
  </si>
  <si>
    <t>8.7</t>
  </si>
  <si>
    <t>8.4</t>
  </si>
  <si>
    <t>Des personnes compétentes sont désignées afin de réaliser les auto-inspections</t>
  </si>
  <si>
    <t>un compte rendu est réalisé après chaque auto-inspection</t>
  </si>
  <si>
    <t>8.6</t>
  </si>
  <si>
    <t>Le compte rendu est remis au pharmacien responsable de l'entreprise et au pharmacien délégué de l'établissement</t>
  </si>
  <si>
    <t>le personnel est informé du compte rendu après chaque auto-inspection</t>
  </si>
  <si>
    <t>Les mesures correctives signalés après un auto-inspections sont mises en œuvre</t>
  </si>
  <si>
    <t>8.8</t>
  </si>
  <si>
    <t>L'application et l'efficacité des mesures correctives mises en œuvre sont vérifiées</t>
  </si>
  <si>
    <t>7.1</t>
  </si>
  <si>
    <t>il existe des registres et documentations liés à la surveillance des produist soumis à une réglementation particulière</t>
  </si>
  <si>
    <t>7.2</t>
  </si>
  <si>
    <t>7.3</t>
  </si>
  <si>
    <t>il existe des enregistrements des opérations relatives aux transactions</t>
  </si>
  <si>
    <t>Approvisionnement et Réception</t>
  </si>
  <si>
    <t>le titre, la nature et l’objet de chaque document sont clairement indiqués</t>
  </si>
  <si>
    <t>2.11 / 7.9</t>
  </si>
  <si>
    <t>La documentation est tenus à jour</t>
  </si>
  <si>
    <t>7.9</t>
  </si>
  <si>
    <t>Seuls les documents en vigueur sont utilisés</t>
  </si>
  <si>
    <t>Les documents périmés sont retirés du circuit</t>
  </si>
  <si>
    <t>7.11</t>
  </si>
  <si>
    <t>Il existe des procédures écrites établis pour le suivi des produits soumis â une réglementation particulière</t>
  </si>
  <si>
    <t>Il existe des procédures écrites établis pour la préparation des commandes et emballages ainsi que la livraison</t>
  </si>
  <si>
    <t>2.11 / 6.1</t>
  </si>
  <si>
    <t>Ces produits remis en circulation après décision sont surveillés</t>
  </si>
  <si>
    <t>6.2</t>
  </si>
  <si>
    <t>Il existe des procédures écrites établies pour effectuer le traitement des retours</t>
  </si>
  <si>
    <t>6.5</t>
  </si>
  <si>
    <t>6.6</t>
  </si>
  <si>
    <t>6.4</t>
  </si>
  <si>
    <t>6.7</t>
  </si>
  <si>
    <t>6.8</t>
  </si>
  <si>
    <t>6.9</t>
  </si>
  <si>
    <t>il existe un responsable désigné pour traiter toutes les réclamations des produits et décider des mesures â prendre</t>
  </si>
  <si>
    <t>6.10</t>
  </si>
  <si>
    <t>il existe des procédures décrivant les enregistrements des réclamations</t>
  </si>
  <si>
    <t>6.11</t>
  </si>
  <si>
    <t>Il existe des procédures décrivant la transmission des informations suite à des réclamations</t>
  </si>
  <si>
    <t>Il existe des procédures décrivant les actions à prendre pour remédier aux réclamations</t>
  </si>
  <si>
    <t>6.12</t>
  </si>
  <si>
    <t>Les décisions et mesures prises suite à une réclamation sont enregistrées et soumises au pharmacien responsable ou délégué</t>
  </si>
  <si>
    <t>Il existe une personne responsable désignée pour la coordination des rappels</t>
  </si>
  <si>
    <t>6.14</t>
  </si>
  <si>
    <t>6.13 / 6.14</t>
  </si>
  <si>
    <t>6.15</t>
  </si>
  <si>
    <t>il existe des procédures établies pour effectuer un rappel des produits</t>
  </si>
  <si>
    <t>Les produits qui font l’objet d’un rappel sont retirés immédiatement des stocks des produits pharmaceutiques destinés à êtres livrés</t>
  </si>
  <si>
    <t>6.20</t>
  </si>
  <si>
    <t>Les produits retournés par les clients suite à un rappel sont stockés séparément dans une zone sûre et identifiée</t>
  </si>
  <si>
    <t>6.21</t>
  </si>
  <si>
    <t>Les produits contrefaits sont conservés séparément des autres produits</t>
  </si>
  <si>
    <t>La réception de produits contrefaits est enregistrée au moment de son exécution</t>
  </si>
  <si>
    <t>6.23</t>
  </si>
  <si>
    <t>6.24</t>
  </si>
  <si>
    <t>Les produits inutilisables sont détruits dans le respect de la réglementation pharmaceutique et de celle relative à la protection de l’environnement</t>
  </si>
  <si>
    <t>La désignation des produits détruits ainsi que les opérations de destruction sont enregistrés</t>
  </si>
  <si>
    <t>5.3</t>
  </si>
  <si>
    <t>Il existe des procédures écrites détaillant les opérations de préparations de commande, d'emballage et de livraison</t>
  </si>
  <si>
    <t>5.5</t>
  </si>
  <si>
    <t xml:space="preserve">il existe des protocoles validés et des moyens techniques adaptés qui permettent d’identifier le client </t>
  </si>
  <si>
    <t>il existe des protocoles validés et des moyens techniques adaptés qui permettent  de s’assurer que la commande est reçue et enregistrée dans son intégralité</t>
  </si>
  <si>
    <t>il existe une procédure qui garantie que le destinataire est régulièrement autorisé à être livré en produits pharmaceutiques</t>
  </si>
  <si>
    <t>5.6</t>
  </si>
  <si>
    <t>5.7</t>
  </si>
  <si>
    <t>Les informations enregistrées relatives aux transactions de sortie sont claires et accessibles</t>
  </si>
  <si>
    <t>5.13</t>
  </si>
  <si>
    <t>Lors du transport l'identification de l'expéditeur et du destinataire sont conservés</t>
  </si>
  <si>
    <t>Lors du transport l'intégrité du conditionnement des produits est préservée</t>
  </si>
  <si>
    <t>Pour le transport des produits pharmaceutiques dont le stockage exige des conditions particulières de conservation, des équipements spéciaux appropriés sont utilisés</t>
  </si>
  <si>
    <t>Il existe une procédure écrite établie pour mettre en œuvre la libération de produits pharmaceutiques chez le dépositaire et leur enregistrement</t>
  </si>
  <si>
    <t>4.2</t>
  </si>
  <si>
    <t>4.4 / 4.5</t>
  </si>
  <si>
    <t>4.6</t>
  </si>
  <si>
    <t>4.7</t>
  </si>
  <si>
    <t>4.8</t>
  </si>
  <si>
    <t>4.11</t>
  </si>
  <si>
    <t>4.14</t>
  </si>
  <si>
    <t>4.15</t>
  </si>
  <si>
    <t>4.17</t>
  </si>
  <si>
    <t>4.18</t>
  </si>
  <si>
    <t>Les grossistes-répartiteurs ont des moyens nécessaires pour remplir les obligations de service public définies à l’article R 5115-13 du code de la santé publique</t>
  </si>
  <si>
    <t>4.9</t>
  </si>
  <si>
    <t>Les stocks sont gérés afin de permettre un approvisionnement normal et régulier de l'ensemble des destinataires</t>
  </si>
  <si>
    <t>4.10</t>
  </si>
  <si>
    <t>Les opérations pharmaceutiques de réception, de stockage et de manutention sont suivies des instructions et des procédures écrites</t>
  </si>
  <si>
    <t>Les opérations pharmaceutiques de réception, de stockage et de manutention permettent de vérifier la conformité à la commande des produits réceptionnés, les dates de péremption et l’absence de détérioration apparente</t>
  </si>
  <si>
    <t>il existe un système qui permettre de retrouver l’origine des produits pharmaceutiques dans le cas de transactions entre fabricants, importateurs et distributeurs en gros</t>
  </si>
  <si>
    <t>En ce qui concerne les médicament destinés à être expérimentés sur l’homme, l’enregistrement relatif aux transactions d’entrée comporte les indications figurant à l’article R 5115-12 du code de la santé publique et toute information nécessaire au suivi de ces médicaments</t>
  </si>
  <si>
    <t>Les produits dont la fermeture ou l’emballage a été endommagé sont isolés des stocks de produits en circulation</t>
  </si>
  <si>
    <t>Les modalités d’approvisionnement sont établies par écrit  de manière claire et connues</t>
  </si>
  <si>
    <t>NA</t>
  </si>
  <si>
    <r>
      <t xml:space="preserve">Pour Quoi ? </t>
    </r>
    <r>
      <rPr>
        <sz val="10"/>
        <color indexed="8"/>
        <rFont val="Arial"/>
        <family val="2"/>
      </rPr>
      <t xml:space="preserve">: </t>
    </r>
  </si>
  <si>
    <r>
      <t>Comment  ? :</t>
    </r>
    <r>
      <rPr>
        <sz val="10"/>
        <color indexed="8"/>
        <rFont val="Arial"/>
        <family val="2"/>
      </rPr>
      <t xml:space="preserve"> </t>
    </r>
  </si>
  <si>
    <r>
      <t>1.</t>
    </r>
    <r>
      <rPr>
        <sz val="10"/>
        <color indexed="8"/>
        <rFont val="Arial"/>
        <family val="2"/>
      </rPr>
      <t xml:space="preserve"> </t>
    </r>
    <r>
      <rPr>
        <b/>
        <sz val="10"/>
        <color indexed="8"/>
        <rFont val="Arial"/>
        <family val="2"/>
      </rPr>
      <t>Utilisez</t>
    </r>
    <r>
      <rPr>
        <sz val="10"/>
        <color indexed="8"/>
        <rFont val="Arial"/>
        <family val="2"/>
      </rPr>
      <t xml:space="preserve"> cet outil d’autodiagnostic simple et rapide en documentant les zones blanches</t>
    </r>
  </si>
  <si>
    <r>
      <t>3.</t>
    </r>
    <r>
      <rPr>
        <sz val="10"/>
        <color indexed="8"/>
        <rFont val="Arial"/>
        <family val="2"/>
      </rPr>
      <t xml:space="preserve"> </t>
    </r>
    <r>
      <rPr>
        <b/>
        <sz val="10"/>
        <color indexed="8"/>
        <rFont val="Arial"/>
        <family val="2"/>
      </rPr>
      <t>Imprimez,</t>
    </r>
    <r>
      <rPr>
        <sz val="10"/>
        <color indexed="8"/>
        <rFont val="Arial"/>
        <family val="2"/>
      </rPr>
      <t xml:space="preserve"> </t>
    </r>
    <r>
      <rPr>
        <b/>
        <sz val="10"/>
        <color indexed="8"/>
        <rFont val="Arial"/>
        <family val="2"/>
      </rPr>
      <t>communiquez</t>
    </r>
    <r>
      <rPr>
        <sz val="10"/>
        <color indexed="8"/>
        <rFont val="Arial"/>
        <family val="2"/>
      </rPr>
      <t xml:space="preserve"> et </t>
    </r>
    <r>
      <rPr>
        <b/>
        <sz val="10"/>
        <color indexed="8"/>
        <rFont val="Arial"/>
        <family val="2"/>
      </rPr>
      <t>capitalisez</t>
    </r>
    <r>
      <rPr>
        <sz val="10"/>
        <color indexed="8"/>
        <rFont val="Arial"/>
        <family val="2"/>
      </rPr>
      <t xml:space="preserve"> les résultats dans votre système qualité</t>
    </r>
  </si>
  <si>
    <t>Evaluateurs</t>
  </si>
  <si>
    <t>Echelle d'évaluation exploitée</t>
  </si>
  <si>
    <t>1 : Prénom NOM, Fonction</t>
  </si>
  <si>
    <t>2 : Prénom NOM, Fonction</t>
  </si>
  <si>
    <t>% de véracité</t>
  </si>
  <si>
    <t>3 : Prénom NOM, Fonction</t>
  </si>
  <si>
    <t>4 : Prénom NOM, Fonction</t>
  </si>
  <si>
    <t>5 : ...</t>
  </si>
  <si>
    <t>6 : ...</t>
  </si>
  <si>
    <t>Saisie :</t>
  </si>
  <si>
    <t>...</t>
  </si>
  <si>
    <r>
      <t>2. Le temps consacré à la saisie de l’autodiagnostic est de (</t>
    </r>
    <r>
      <rPr>
        <i/>
        <sz val="10"/>
        <color indexed="12"/>
        <rFont val="Arial"/>
        <family val="2"/>
      </rPr>
      <t>mn ou heures</t>
    </r>
    <r>
      <rPr>
        <sz val="10"/>
        <color indexed="12"/>
        <rFont val="Arial"/>
        <family val="2"/>
      </rPr>
      <t>) :</t>
    </r>
  </si>
  <si>
    <t>Exploitation :</t>
  </si>
  <si>
    <t>Cotation (0 à 1)</t>
  </si>
  <si>
    <t>Résultat</t>
  </si>
  <si>
    <t>il existe une procédure décrivant le classement de la documentation</t>
  </si>
  <si>
    <t>il existe une procédure décrivant l'archivage de la documentation</t>
  </si>
  <si>
    <t>un affichage permet d'identifier les zones où il est interdit de manger, de boire ou de fumer</t>
  </si>
  <si>
    <t>Les documents et les procédures sont validés par le pharmacien responsable ou par un délégué</t>
  </si>
  <si>
    <t>Les documents et les procédures sont mis à la disposition des autorités compétentes pendant toute leur durée légale de détention</t>
  </si>
  <si>
    <t>il existe une procédure de validation, de signature et de référencement des documents</t>
  </si>
  <si>
    <t>Tous les documents sont conservés et archivés au minimum 3 ans</t>
  </si>
  <si>
    <t>2.11/2.19</t>
  </si>
  <si>
    <t>Les postes du pharmacien responsable et du pharmacien délégué sont identifiés </t>
  </si>
  <si>
    <t>Des mesures de remplacement des systèmes informatiques adéquates existent en cas de défaillance ou d’arrêt</t>
  </si>
  <si>
    <t>Transport et Manutention</t>
  </si>
  <si>
    <t>Faux</t>
  </si>
  <si>
    <t>Plutôt faux</t>
  </si>
  <si>
    <t>Vrai</t>
  </si>
  <si>
    <t>Vrai Prouvé</t>
  </si>
  <si>
    <t>Il existe des procédures écrites pour les délégations de responsabilité pharmaceutique</t>
  </si>
  <si>
    <t>1.4/2.9 / 2.14</t>
  </si>
  <si>
    <t>1.4/ 2.9 / 2.15</t>
  </si>
  <si>
    <t>il existe un enregistrement de la participation du personnel aux séances de formation</t>
  </si>
  <si>
    <t>2.4/7,7</t>
  </si>
  <si>
    <t>Il existe des fiches de fonction écrites décrivant les postes, les niveaux de compétences du personnel et les tâches spécifiques</t>
  </si>
  <si>
    <t>Il existe des documents décrivant le plan de formation et sa périodicité</t>
  </si>
  <si>
    <t>certipharm</t>
  </si>
  <si>
    <t>Il existe une sensibilisation du personnel sur les produit de santé et sur leurs risques de santé publique</t>
  </si>
  <si>
    <t>documents</t>
  </si>
  <si>
    <t>visualisation de l'affichage</t>
  </si>
  <si>
    <t>Les locaux sont conçus et agencés de façon à assurer la sécurité des produits et permettre un entretien garantissant leur bonne conservation</t>
  </si>
  <si>
    <t>plan du site</t>
  </si>
  <si>
    <t>systèmes de sécurité</t>
  </si>
  <si>
    <t>3.5/</t>
  </si>
  <si>
    <t>Note relative au processus</t>
  </si>
  <si>
    <t>La bonne pratique n'est jamais réalisée</t>
  </si>
  <si>
    <t>Locaux</t>
  </si>
  <si>
    <t>Matériel et équipement</t>
  </si>
  <si>
    <t>Produits transportés</t>
  </si>
  <si>
    <t>Gestion documentaire</t>
  </si>
  <si>
    <t>Audit interne</t>
  </si>
  <si>
    <t>Traitements des non conformités</t>
  </si>
  <si>
    <t>Traitements des réclamations</t>
  </si>
  <si>
    <t>PERSONNEL</t>
  </si>
  <si>
    <t>PRODUITS TRANSPORTES</t>
  </si>
  <si>
    <t>GESTION DOCUMENTAIRE</t>
  </si>
  <si>
    <t>CONTRÔLE INFORMATIQUE</t>
  </si>
  <si>
    <t>AUDIT INTERNE</t>
  </si>
  <si>
    <t xml:space="preserve">APPROVISIONNEMENT ET RECEPTION </t>
  </si>
  <si>
    <t xml:space="preserve">STOCKAGE </t>
  </si>
  <si>
    <t xml:space="preserve">TRANSPORT ET MANUTENTION </t>
  </si>
  <si>
    <t xml:space="preserve">PREPARATION DE LA COMMANDE ET LIVRAISON </t>
  </si>
  <si>
    <t xml:space="preserve">TRAITEMENTS DES NON CONFORMITES </t>
  </si>
  <si>
    <t xml:space="preserve">TRAITEMENTS DES RECLAMATIONS </t>
  </si>
  <si>
    <t>BONNES PRATIQUES</t>
  </si>
  <si>
    <t>EVALUATION</t>
  </si>
  <si>
    <t>MATERIEL ET EQUIPEMENT</t>
  </si>
  <si>
    <t>LOCAUX</t>
  </si>
  <si>
    <t>PROCESSUS</t>
  </si>
  <si>
    <r>
      <t>A LIRE !...</t>
    </r>
    <r>
      <rPr>
        <b/>
        <sz val="10"/>
        <color indexed="60"/>
        <rFont val="Arial"/>
        <family val="2"/>
      </rPr>
      <t xml:space="preserve"> </t>
    </r>
  </si>
  <si>
    <r>
      <t>Pour Qui ?</t>
    </r>
    <r>
      <rPr>
        <sz val="10"/>
        <color indexed="8"/>
        <rFont val="Arial"/>
        <family val="2"/>
      </rPr>
      <t xml:space="preserve"> : </t>
    </r>
  </si>
  <si>
    <t>Item</t>
  </si>
  <si>
    <t>Il existe une preuve que la bonne pratique est toujours réalisée</t>
  </si>
  <si>
    <t>La bonne pratique est toujours réalisée</t>
  </si>
  <si>
    <t>N'est pas concerné</t>
  </si>
  <si>
    <r>
      <t>L'ensemble de la filière de transport des produits sensibles</t>
    </r>
    <r>
      <rPr>
        <b/>
        <sz val="16"/>
        <color indexed="8"/>
        <rFont val="Arial"/>
        <family val="2"/>
      </rPr>
      <t xml:space="preserve"> </t>
    </r>
  </si>
  <si>
    <t>Améliorer le contrôle et la traçabilité des étapes de transport et de stockage des produits sensibles</t>
  </si>
  <si>
    <r>
      <t>2.</t>
    </r>
    <r>
      <rPr>
        <sz val="10"/>
        <color indexed="8"/>
        <rFont val="Arial"/>
        <family val="2"/>
      </rPr>
      <t xml:space="preserve"> </t>
    </r>
    <r>
      <rPr>
        <b/>
        <sz val="10"/>
        <color indexed="8"/>
        <rFont val="Arial"/>
        <family val="2"/>
      </rPr>
      <t>Visualisez</t>
    </r>
    <r>
      <rPr>
        <sz val="10"/>
        <color indexed="8"/>
        <rFont val="Arial"/>
        <family val="2"/>
      </rPr>
      <t xml:space="preserve"> votre situation avec l'onglet "Resultats selon processus" et </t>
    </r>
    <r>
      <rPr>
        <b/>
        <sz val="10"/>
        <color indexed="8"/>
        <rFont val="Arial"/>
        <family val="2"/>
      </rPr>
      <t>identifiez</t>
    </r>
    <r>
      <rPr>
        <sz val="10"/>
        <color indexed="8"/>
        <rFont val="Arial"/>
        <family val="2"/>
      </rPr>
      <t xml:space="preserve"> les améliorations nécessaires</t>
    </r>
  </si>
  <si>
    <t>Objectif</t>
  </si>
  <si>
    <t>Piloter via cette grille d'autodiagnostic l’ensemble des étapes de transport et de stockage des produits sensibles</t>
  </si>
  <si>
    <t>Contrôle Informatique</t>
  </si>
  <si>
    <t>Légende :</t>
  </si>
  <si>
    <t xml:space="preserve">Utilisés dans les calculs </t>
  </si>
  <si>
    <t>A REMPLIR !... Cela permet une traçabilité des conditions dans lesquels ce test a été réalisé</t>
  </si>
  <si>
    <t>1. L'autodiagnostic a été réalisé le:</t>
  </si>
  <si>
    <t>3. Les priorités d’action sont :</t>
  </si>
  <si>
    <t>4. ce qui a été réalisé depuis le dernier test:</t>
  </si>
  <si>
    <t>MODE DE PREUVES ATTENDUS</t>
  </si>
  <si>
    <t>TAUX DE RESPECT DES BONNES PRATIQUES POUR CHAQUE CHAPITRE</t>
  </si>
  <si>
    <t>JUSTIFICATIONS</t>
  </si>
  <si>
    <t>Pondération BP (0 à 1)</t>
  </si>
  <si>
    <t>La bonne pratique est parfois réalisée</t>
  </si>
  <si>
    <t>N° DE CHAPITRE</t>
  </si>
  <si>
    <t>Les bons d'achat et de cession des stupéfiants (carnet de souches) sont conservés</t>
  </si>
  <si>
    <t>Les systèmes informatisées sont validés</t>
  </si>
  <si>
    <t>Il existe une procédure écrite déterminant les conditions d'autorisation d'accès aux systèmes informatisés</t>
  </si>
  <si>
    <t>Des auto-inspections sont effectuées afin de contrôler la mise en œuvre et le respect de BPD</t>
  </si>
  <si>
    <t>Les auto-inspections sont effectuées à intervalles réguliers</t>
  </si>
  <si>
    <t>Il existe des procédures écrites afin de réaliser les auto-inspections</t>
  </si>
  <si>
    <t>La rotation du stock est fréquemment contrôlée</t>
  </si>
  <si>
    <t>Le stockage des produits permet d'éviter les contaminations et de préserver les produits pendant la période de validité</t>
  </si>
  <si>
    <t>il existe des procédures internes connues, respectées et actualisées sur les opérations de stockage</t>
  </si>
  <si>
    <t>le stockage des produits est ordonné selon la catégorie des produits</t>
  </si>
  <si>
    <t>Les conditions spécifiques de température, luminosité et humidité sont respectées pour certains produits</t>
  </si>
  <si>
    <t>La température de stockage est contrôlée enregistrée périodiquement</t>
  </si>
  <si>
    <t>Les chambres froides sont réservées uniquement au stockage des produits pharmaceutique</t>
  </si>
  <si>
    <t>Les médicaments classés comme stupéfiants sont conservés et stockés dans des locaux séparés avec leurs documents réglementaires prévus pour leur distribution</t>
  </si>
  <si>
    <t>Les médicaments classés comme stupéfiants sont conservés et stockés dans des locaux protégés contre toute intrusion: présence d'un système d'alerte ou de sécurité renforcée</t>
  </si>
  <si>
    <t>L'expédition des produits permet d'éviter les contaminations et de préserver les produits pendant la période de validité</t>
  </si>
  <si>
    <t>La manutention des produits permet d'éviter les contaminations et de préserver les produits pendant la période de validité</t>
  </si>
  <si>
    <t>il existe des procédures internes connues, respectées et actualisées sur les opérations de transport</t>
  </si>
  <si>
    <t>Pour les commandes: L'intégrité du conditionnement est vérifiée</t>
  </si>
  <si>
    <t>Pour les commandes: les dates de péremption sont surveillées</t>
  </si>
  <si>
    <t>Le système de rappel des produits est organisé et placé sous la responsabilité de l'exploitant</t>
  </si>
  <si>
    <t>Le système d'enregistrement des livraisons permet de rechercher et de contacter tous les destinataires potentiels d'un produit</t>
  </si>
  <si>
    <t>Les distributeurs informent tous leurs clients</t>
  </si>
  <si>
    <t>Toutes les opérations de rappel sont enregistréess au moment de son exécution</t>
  </si>
  <si>
    <t>Les produits contrefaits sont identifiés par une mention claire</t>
  </si>
  <si>
    <t>Les autorités compétentes sont informées sans délai du repérage d'un produit contrefait</t>
  </si>
  <si>
    <t>Ces produits sont examinés par une personne habilitée avant la  remise en circulation</t>
  </si>
  <si>
    <t>Les produits retournés sont enregistrés ainsi que leur devenir</t>
  </si>
  <si>
    <t>Préparation de la commande                              et Livraison</t>
  </si>
  <si>
    <t>Les zones de repos, de restauration , les vestiaires et sanitaires sont séparés des zones de réception, stockage et d'expédition</t>
  </si>
  <si>
    <t>Il existe des procédures écrites établies pour l’accès aux locaux et leur protection</t>
  </si>
  <si>
    <t>Il existe des procédures écrites établies pour l’entretien et le nettoyage des locaux</t>
  </si>
  <si>
    <t>Il existe des procédures écrites établies pour l’entretien et le nettoyage du matériel</t>
  </si>
  <si>
    <t>Il existe des procédures écrites établies pour l’étalonnage des appareils</t>
  </si>
  <si>
    <t>il existe un système de suivi des produits depuis leur approvisionnement jusqu'à leur livraison</t>
  </si>
  <si>
    <t>La gestion et le suivi de certains médicaments soumis à des réglementations particulières (comme les stupéfiants et les médicaments dérivés du sang) sont établis selon des procédures</t>
  </si>
  <si>
    <t>Il existe des procédures écrites et établies pour les validations</t>
  </si>
  <si>
    <t>Les documents sont diffusés et facilement accessibles aux personnels</t>
  </si>
  <si>
    <t>il existe des procédures écrites détaillant la création, la modification, l'annulation et la diffusion des documents</t>
  </si>
  <si>
    <t>Toute modification d’un système ou programme informatisé est validée et enregistrée </t>
  </si>
  <si>
    <t>Il existe des procédures écrites établies pour la réalisation des auto-inspections</t>
  </si>
  <si>
    <t>Il existe un programme préétabli d'auto-inspections pour assurer un système qualité dans l’établissement</t>
  </si>
  <si>
    <t>Les distributeurs en gros de produits pharmaceutiques ne réceptionnent pas, ne stockent pas et ne distribuent pas que des produits pour lesquels le fabricant certifie comme répondant aux exigences de l’Autorisation de Mise sur le Marché ou du dossier de spécification du médicament destiné à être expérimenté sur l’homme</t>
  </si>
  <si>
    <t>Le système permettant de s’assurer de la mise en œuvre de la libération des lots et leur distribution est validé</t>
  </si>
  <si>
    <t>Dans tous les cas, les défauts constatés sont précisés et signalés aux fournisseurs dans les délais leur permettant une action rapide conforme aux exigences qualité</t>
  </si>
  <si>
    <t>Il existe des procédures écrites établies pour l’approvisionnement et la réception des produits</t>
  </si>
  <si>
    <t>Les conditions de conservation sont respectées à tout moment y compris lors du transport</t>
  </si>
  <si>
    <t>Il existe des procédures écrites établies pour les opérations de stockage et la sécurité des produits</t>
  </si>
  <si>
    <t>il existe des procédures internes connues, respectées et actualisées sur les opérations de manutention</t>
  </si>
  <si>
    <t>Lors du transport: des précautions sont rises contre l'écoulement, la casse ou le vol par exemple par cerclage des caisses</t>
  </si>
  <si>
    <t>Les délais de livraison prévus par la réglementation sont-ils respectés notamment en cas d’urgence?</t>
  </si>
  <si>
    <t>Tout produit défectueux ou suspecté de l'être est retiré rapidement et efficacement du marché grâce au système de rappel</t>
  </si>
  <si>
    <t>Il existe des procédures écrites établies pour la mise en œuvre de la libération des produits placés en quarantaine</t>
  </si>
  <si>
    <t>Les produits dont la date de péremption est dépassée ou trop proche ne sont pas vendus, ni livrés</t>
  </si>
  <si>
    <t>Les produits destinés à être expérimentés sur l’homme et retournés alors qu’ils ne sont pas défectueux sont enregistrés et stockés dans une zone réservée à cet effet</t>
  </si>
  <si>
    <t>Les produits destinés à être expérimentés sur l’homme devant être détruits sont expédiés qu'avec l’autorisation du promoteur</t>
  </si>
  <si>
    <t>Les réclamations sont enregistrées et transmises à l’exploitant ou promoteur de l'essai</t>
  </si>
  <si>
    <t>il existe une procédure concernant la vérification des produits non défectueux afin de les remettre en circulation</t>
  </si>
  <si>
    <t>Il existe des procédures écrites établies pour le traitement des retours, des réclamations et des rappels ou retraits de produits pharmaceutiques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</si>
</sst>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0">
    <font>
      <sz val="11"/>
      <color theme="1"/>
      <name val="Calibri"/>
      <family val="2"/>
    </font>
    <font>
      <sz val="11"/>
      <color indexed="8"/>
      <name val="Calibri"/>
      <family val="2"/>
    </font>
    <font>
      <b/>
      <sz val="10"/>
      <name val="Arial"/>
      <family val="2"/>
    </font>
    <font>
      <b/>
      <sz val="12"/>
      <color indexed="12"/>
      <name val="Arial"/>
      <family val="0"/>
    </font>
    <font>
      <b/>
      <sz val="10"/>
      <color indexed="8"/>
      <name val="Arial"/>
      <family val="2"/>
    </font>
    <font>
      <sz val="10"/>
      <name val="Arial"/>
      <family val="2"/>
    </font>
    <font>
      <sz val="10"/>
      <color indexed="8"/>
      <name val="Arial"/>
      <family val="2"/>
    </font>
    <font>
      <b/>
      <sz val="12"/>
      <color indexed="10"/>
      <name val="Arial"/>
      <family val="2"/>
    </font>
    <font>
      <b/>
      <i/>
      <sz val="12"/>
      <color indexed="10"/>
      <name val="Arial"/>
      <family val="2"/>
    </font>
    <font>
      <sz val="10"/>
      <color indexed="12"/>
      <name val="Arial"/>
      <family val="2"/>
    </font>
    <font>
      <b/>
      <sz val="11"/>
      <name val="Arial"/>
      <family val="2"/>
    </font>
    <font>
      <sz val="11"/>
      <color indexed="12"/>
      <name val="Arial"/>
      <family val="2"/>
    </font>
    <font>
      <b/>
      <sz val="11"/>
      <color indexed="12"/>
      <name val="Arial"/>
      <family val="2"/>
    </font>
    <font>
      <i/>
      <sz val="10"/>
      <color indexed="12"/>
      <name val="Arial"/>
      <family val="2"/>
    </font>
    <font>
      <sz val="12"/>
      <name val="Arial"/>
      <family val="2"/>
    </font>
    <font>
      <b/>
      <sz val="10"/>
      <color indexed="9"/>
      <name val="Arial"/>
      <family val="2"/>
    </font>
    <font>
      <b/>
      <sz val="12"/>
      <name val="Arial"/>
      <family val="2"/>
    </font>
    <font>
      <b/>
      <sz val="10"/>
      <color indexed="60"/>
      <name val="Arial"/>
      <family val="2"/>
    </font>
    <font>
      <b/>
      <sz val="16"/>
      <color indexed="8"/>
      <name val="Arial"/>
      <family val="2"/>
    </font>
    <font>
      <sz val="10"/>
      <color indexed="8"/>
      <name val="Calibri"/>
      <family val="0"/>
    </font>
    <font>
      <sz val="12"/>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Calibri"/>
      <family val="2"/>
    </font>
    <font>
      <b/>
      <sz val="14"/>
      <color indexed="8"/>
      <name val="Arial"/>
      <family val="2"/>
    </font>
    <font>
      <b/>
      <sz val="12"/>
      <color indexed="8"/>
      <name val="Calibri"/>
      <family val="2"/>
    </font>
    <font>
      <b/>
      <sz val="12"/>
      <color indexed="10"/>
      <name val="Calibri"/>
      <family val="2"/>
    </font>
    <font>
      <b/>
      <sz val="12"/>
      <color indexed="8"/>
      <name val="Arial"/>
      <family val="2"/>
    </font>
    <font>
      <b/>
      <sz val="14"/>
      <color indexed="60"/>
      <name val="Calibri"/>
      <family val="2"/>
    </font>
    <font>
      <b/>
      <sz val="14"/>
      <color indexed="10"/>
      <name val="Calibri"/>
      <family val="2"/>
    </font>
    <font>
      <sz val="8"/>
      <name val="Tahoma"/>
      <family val="2"/>
    </font>
    <font>
      <b/>
      <sz val="18"/>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Calibri"/>
      <family val="2"/>
    </font>
    <font>
      <b/>
      <sz val="14"/>
      <color theme="1"/>
      <name val="Arial"/>
      <family val="2"/>
    </font>
    <font>
      <b/>
      <sz val="12"/>
      <color theme="1"/>
      <name val="Calibri"/>
      <family val="2"/>
    </font>
    <font>
      <b/>
      <sz val="12"/>
      <color rgb="FFFF0000"/>
      <name val="Calibri"/>
      <family val="2"/>
    </font>
    <font>
      <sz val="12"/>
      <color theme="1"/>
      <name val="Arial"/>
      <family val="2"/>
    </font>
    <font>
      <b/>
      <sz val="12"/>
      <color theme="1"/>
      <name val="Arial"/>
      <family val="2"/>
    </font>
    <font>
      <b/>
      <sz val="14"/>
      <color rgb="FFC00000"/>
      <name val="Calibri"/>
      <family val="2"/>
    </font>
    <font>
      <b/>
      <sz val="14"/>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rgb="FFFFFF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medium"/>
      <right style="medium"/>
      <top style="medium"/>
      <bottom style="medium"/>
    </border>
    <border>
      <left/>
      <right/>
      <top style="medium"/>
      <bottom style="medium"/>
    </border>
    <border>
      <left style="medium"/>
      <right/>
      <top/>
      <bottom style="medium"/>
    </border>
    <border>
      <left/>
      <right/>
      <top/>
      <bottom style="mediu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bottom style="thin"/>
    </border>
    <border>
      <left/>
      <right/>
      <top style="thin"/>
      <bottom style="thin"/>
    </border>
    <border>
      <left/>
      <right/>
      <top style="thin"/>
      <bottom/>
    </border>
    <border>
      <left style="medium"/>
      <right style="medium"/>
      <top style="thin"/>
      <bottom/>
    </border>
    <border>
      <left/>
      <right/>
      <top style="medium"/>
      <bottom style="thin"/>
    </border>
    <border>
      <left/>
      <right/>
      <top style="thin"/>
      <bottom style="medium"/>
    </border>
    <border>
      <left style="medium"/>
      <right style="medium"/>
      <top style="medium"/>
      <bottom/>
    </border>
    <border>
      <left/>
      <right style="medium"/>
      <top style="medium"/>
      <botto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border>
    <border>
      <left/>
      <right style="medium"/>
      <top/>
      <bottom/>
    </border>
    <border>
      <left style="medium"/>
      <right/>
      <top/>
      <bottom/>
    </border>
    <border>
      <left style="medium"/>
      <right style="medium"/>
      <top/>
      <bottom style="thin"/>
    </border>
    <border>
      <left style="medium"/>
      <right/>
      <top style="medium"/>
      <bottom/>
    </border>
    <border>
      <left/>
      <right style="medium"/>
      <top/>
      <bottom style="medium"/>
    </border>
    <border>
      <left/>
      <right/>
      <top style="medium"/>
      <bottom/>
    </border>
    <border>
      <left style="medium"/>
      <right style="thin"/>
      <top style="medium"/>
      <bottom style="medium"/>
    </border>
    <border>
      <left style="medium"/>
      <right/>
      <top style="medium"/>
      <bottom style="thin"/>
    </border>
    <border>
      <left/>
      <right style="thin"/>
      <top style="medium"/>
      <bottom style="thin"/>
    </border>
    <border>
      <left style="medium"/>
      <right/>
      <top style="thin"/>
      <bottom style="thin"/>
    </border>
    <border>
      <left/>
      <right style="thin"/>
      <top style="thin"/>
      <bottom style="thin"/>
    </border>
    <border>
      <left style="medium"/>
      <right/>
      <top style="thin"/>
      <bottom style="medium"/>
    </border>
    <border>
      <left/>
      <right style="thin"/>
      <top style="thin"/>
      <bottom style="medium"/>
    </border>
    <border>
      <left style="medium"/>
      <right/>
      <top/>
      <bottom style="thin"/>
    </border>
    <border>
      <left/>
      <right style="medium"/>
      <top/>
      <bottom style="thin"/>
    </border>
    <border>
      <left style="medium"/>
      <right/>
      <top style="thin"/>
      <bottom/>
    </border>
    <border>
      <left/>
      <right style="medium"/>
      <top style="thin"/>
      <bottom/>
    </border>
    <border>
      <left style="medium"/>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86">
    <xf numFmtId="0" fontId="0" fillId="0" borderId="0" xfId="0" applyFont="1" applyAlignment="1">
      <alignment/>
    </xf>
    <xf numFmtId="0" fontId="0" fillId="0" borderId="0" xfId="0" applyAlignment="1">
      <alignment vertical="center" wrapText="1"/>
    </xf>
    <xf numFmtId="0" fontId="0" fillId="0" borderId="0" xfId="0" applyAlignment="1">
      <alignment horizontal="center"/>
    </xf>
    <xf numFmtId="0" fontId="0" fillId="33" borderId="0" xfId="0" applyFill="1" applyAlignment="1">
      <alignment horizontal="center" vertical="center" wrapText="1"/>
    </xf>
    <xf numFmtId="0" fontId="0" fillId="33" borderId="0" xfId="0" applyFill="1" applyAlignment="1">
      <alignment vertical="center" wrapText="1"/>
    </xf>
    <xf numFmtId="0" fontId="0" fillId="33" borderId="10" xfId="0" applyFill="1" applyBorder="1" applyAlignment="1">
      <alignment horizontal="center" vertical="center" wrapText="1"/>
    </xf>
    <xf numFmtId="0" fontId="2" fillId="33" borderId="0" xfId="0" applyFont="1" applyFill="1" applyBorder="1" applyAlignment="1">
      <alignment horizontal="center" vertical="center" wrapText="1"/>
    </xf>
    <xf numFmtId="0" fontId="0" fillId="33" borderId="0" xfId="0" applyFill="1" applyAlignment="1">
      <alignment/>
    </xf>
    <xf numFmtId="0" fontId="0" fillId="33" borderId="0" xfId="0" applyFill="1" applyAlignment="1">
      <alignment horizontal="center"/>
    </xf>
    <xf numFmtId="0" fontId="0" fillId="33" borderId="11" xfId="0" applyFill="1" applyBorder="1" applyAlignment="1">
      <alignment horizontal="center" vertical="center" wrapText="1"/>
    </xf>
    <xf numFmtId="0" fontId="0" fillId="33" borderId="0" xfId="0" applyFill="1" applyBorder="1" applyAlignment="1">
      <alignment horizontal="center"/>
    </xf>
    <xf numFmtId="0" fontId="0" fillId="33" borderId="0" xfId="0" applyFill="1" applyBorder="1" applyAlignment="1">
      <alignment horizontal="center" vertical="center" wrapText="1"/>
    </xf>
    <xf numFmtId="0" fontId="14" fillId="33" borderId="0" xfId="0" applyFont="1" applyFill="1" applyBorder="1" applyAlignment="1">
      <alignment horizontal="center" vertical="center"/>
    </xf>
    <xf numFmtId="0" fontId="47" fillId="33" borderId="0" xfId="0" applyFont="1" applyFill="1" applyAlignment="1">
      <alignment/>
    </xf>
    <xf numFmtId="0" fontId="62" fillId="34" borderId="12"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4" fillId="35" borderId="14" xfId="0" applyFont="1" applyFill="1" applyBorder="1" applyAlignment="1">
      <alignment horizontal="center"/>
    </xf>
    <xf numFmtId="0" fontId="64" fillId="35" borderId="15" xfId="0" applyFont="1" applyFill="1" applyBorder="1" applyAlignment="1">
      <alignment horizontal="center"/>
    </xf>
    <xf numFmtId="0" fontId="64" fillId="35" borderId="16" xfId="0" applyFont="1" applyFill="1" applyBorder="1" applyAlignment="1">
      <alignment horizontal="center"/>
    </xf>
    <xf numFmtId="0" fontId="0" fillId="33" borderId="17" xfId="0" applyFill="1" applyBorder="1" applyAlignment="1">
      <alignment vertical="center" wrapText="1"/>
    </xf>
    <xf numFmtId="0" fontId="0" fillId="33" borderId="18" xfId="0" applyFill="1" applyBorder="1" applyAlignment="1">
      <alignment vertical="center" wrapText="1"/>
    </xf>
    <xf numFmtId="0" fontId="0" fillId="33" borderId="19" xfId="0" applyFill="1" applyBorder="1" applyAlignment="1">
      <alignment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0" fillId="33" borderId="22" xfId="0" applyFill="1" applyBorder="1" applyAlignment="1">
      <alignment vertical="center" wrapText="1"/>
    </xf>
    <xf numFmtId="0" fontId="3" fillId="33" borderId="22" xfId="0" applyFont="1" applyFill="1" applyBorder="1" applyAlignment="1">
      <alignment horizontal="center" vertical="center" wrapText="1"/>
    </xf>
    <xf numFmtId="0" fontId="0" fillId="33" borderId="20" xfId="0" applyFill="1" applyBorder="1" applyAlignment="1">
      <alignment vertical="center" wrapText="1"/>
    </xf>
    <xf numFmtId="0" fontId="0" fillId="33" borderId="23" xfId="0" applyFill="1" applyBorder="1" applyAlignment="1">
      <alignment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21" xfId="0" applyFill="1" applyBorder="1" applyAlignment="1">
      <alignment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0" fillId="33" borderId="23" xfId="0" applyFill="1" applyBorder="1" applyAlignment="1">
      <alignment horizontal="center" vertical="center" wrapText="1"/>
    </xf>
    <xf numFmtId="0" fontId="3" fillId="33" borderId="23" xfId="0" applyFont="1" applyFill="1" applyBorder="1" applyAlignment="1">
      <alignment horizontal="center" vertical="center" wrapText="1"/>
    </xf>
    <xf numFmtId="0" fontId="0" fillId="33" borderId="24" xfId="0" applyFill="1" applyBorder="1" applyAlignment="1">
      <alignment vertical="center" wrapText="1"/>
    </xf>
    <xf numFmtId="0" fontId="0" fillId="33" borderId="25" xfId="0" applyFill="1" applyBorder="1" applyAlignment="1">
      <alignment vertical="center" wrapText="1"/>
    </xf>
    <xf numFmtId="2" fontId="16" fillId="33" borderId="0" xfId="0" applyNumberFormat="1" applyFont="1" applyFill="1" applyBorder="1" applyAlignment="1">
      <alignment horizontal="center" vertical="center"/>
    </xf>
    <xf numFmtId="2" fontId="16" fillId="33" borderId="0" xfId="0" applyNumberFormat="1" applyFont="1" applyFill="1" applyBorder="1" applyAlignment="1">
      <alignment horizontal="center" vertical="center" wrapText="1"/>
    </xf>
    <xf numFmtId="0" fontId="7" fillId="33" borderId="0" xfId="0" applyFont="1" applyFill="1" applyBorder="1" applyAlignment="1">
      <alignment vertical="center" wrapText="1"/>
    </xf>
    <xf numFmtId="0" fontId="0" fillId="33" borderId="0" xfId="0" applyFill="1" applyBorder="1" applyAlignment="1">
      <alignment/>
    </xf>
    <xf numFmtId="2" fontId="65" fillId="35" borderId="12" xfId="0" applyNumberFormat="1" applyFont="1" applyFill="1" applyBorder="1" applyAlignment="1">
      <alignment horizontal="center" vertical="center" wrapText="1"/>
    </xf>
    <xf numFmtId="2" fontId="65" fillId="35" borderId="26" xfId="0" applyNumberFormat="1" applyFont="1" applyFill="1" applyBorder="1" applyAlignment="1">
      <alignment horizontal="center" vertical="center" wrapText="1"/>
    </xf>
    <xf numFmtId="2" fontId="65" fillId="35" borderId="27" xfId="0" applyNumberFormat="1" applyFont="1" applyFill="1" applyBorder="1" applyAlignment="1">
      <alignment horizontal="center" vertical="center" wrapText="1"/>
    </xf>
    <xf numFmtId="0" fontId="14" fillId="33" borderId="28" xfId="0" applyFont="1" applyFill="1" applyBorder="1" applyAlignment="1">
      <alignment horizontal="center" vertical="center"/>
    </xf>
    <xf numFmtId="0" fontId="14" fillId="33" borderId="11" xfId="0" applyFont="1" applyFill="1" applyBorder="1" applyAlignment="1">
      <alignment horizontal="center" vertical="center"/>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2" fontId="0" fillId="33" borderId="21" xfId="0" applyNumberFormat="1" applyFill="1" applyBorder="1" applyAlignment="1">
      <alignment horizontal="center" vertical="center" wrapText="1"/>
    </xf>
    <xf numFmtId="2" fontId="0" fillId="33" borderId="17" xfId="0" applyNumberFormat="1" applyFill="1" applyBorder="1" applyAlignment="1">
      <alignment horizontal="center" vertical="center" wrapText="1"/>
    </xf>
    <xf numFmtId="2" fontId="0" fillId="33" borderId="18" xfId="0" applyNumberFormat="1" applyFill="1" applyBorder="1" applyAlignment="1">
      <alignment horizontal="center" vertical="center" wrapText="1"/>
    </xf>
    <xf numFmtId="2" fontId="0" fillId="33" borderId="19" xfId="0" applyNumberFormat="1" applyFill="1" applyBorder="1" applyAlignment="1">
      <alignment horizontal="center" vertical="center" wrapText="1"/>
    </xf>
    <xf numFmtId="2" fontId="0" fillId="33" borderId="20" xfId="0" applyNumberFormat="1" applyFill="1" applyBorder="1" applyAlignment="1">
      <alignment horizontal="center" vertic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2" fontId="0" fillId="33" borderId="39" xfId="0" applyNumberFormat="1" applyFill="1" applyBorder="1" applyAlignment="1">
      <alignment horizontal="center" vertical="center" wrapText="1"/>
    </xf>
    <xf numFmtId="2" fontId="0" fillId="33" borderId="40" xfId="0" applyNumberFormat="1" applyFill="1" applyBorder="1" applyAlignment="1">
      <alignment horizontal="center" vertical="center" wrapText="1"/>
    </xf>
    <xf numFmtId="2" fontId="0" fillId="33" borderId="41" xfId="0" applyNumberFormat="1" applyFill="1" applyBorder="1" applyAlignment="1">
      <alignment horizontal="center" vertical="center" wrapText="1"/>
    </xf>
    <xf numFmtId="2" fontId="65" fillId="35" borderId="42" xfId="0" applyNumberFormat="1" applyFont="1" applyFill="1" applyBorder="1" applyAlignment="1">
      <alignment horizontal="center" vertical="center" wrapText="1"/>
    </xf>
    <xf numFmtId="2" fontId="65" fillId="35" borderId="43" xfId="0" applyNumberFormat="1" applyFont="1" applyFill="1" applyBorder="1" applyAlignment="1">
      <alignment horizontal="center" vertical="center" wrapText="1"/>
    </xf>
    <xf numFmtId="0" fontId="8" fillId="36" borderId="42" xfId="0" applyFont="1" applyFill="1" applyBorder="1" applyAlignment="1">
      <alignment horizontal="left" vertical="center" indent="1"/>
    </xf>
    <xf numFmtId="0" fontId="5" fillId="37" borderId="0" xfId="0" applyFont="1" applyFill="1" applyBorder="1" applyAlignment="1">
      <alignment vertical="center"/>
    </xf>
    <xf numFmtId="0" fontId="5" fillId="37" borderId="43" xfId="0" applyFont="1" applyFill="1" applyBorder="1" applyAlignment="1">
      <alignment vertical="center"/>
    </xf>
    <xf numFmtId="0" fontId="9" fillId="37" borderId="44" xfId="0" applyFont="1" applyFill="1" applyBorder="1" applyAlignment="1">
      <alignment horizontal="left" vertical="center" indent="1"/>
    </xf>
    <xf numFmtId="0" fontId="4" fillId="36" borderId="17" xfId="0" applyFont="1" applyFill="1" applyBorder="1" applyAlignment="1">
      <alignment horizontal="left" vertical="center" indent="1"/>
    </xf>
    <xf numFmtId="0" fontId="4" fillId="36" borderId="23" xfId="0" applyFont="1" applyFill="1" applyBorder="1" applyAlignment="1">
      <alignment horizontal="left" vertical="center" indent="1"/>
    </xf>
    <xf numFmtId="0" fontId="5" fillId="36" borderId="45" xfId="0" applyFont="1" applyFill="1" applyBorder="1" applyAlignment="1">
      <alignment horizontal="left" vertical="center" indent="1"/>
    </xf>
    <xf numFmtId="0" fontId="10" fillId="36" borderId="12" xfId="0" applyFont="1" applyFill="1" applyBorder="1" applyAlignment="1">
      <alignment horizontal="center" vertical="center"/>
    </xf>
    <xf numFmtId="0" fontId="9" fillId="37" borderId="46" xfId="0" applyFont="1" applyFill="1" applyBorder="1" applyAlignment="1">
      <alignment horizontal="left" vertical="center" indent="1"/>
    </xf>
    <xf numFmtId="0" fontId="9" fillId="37" borderId="27" xfId="0" applyFont="1" applyFill="1" applyBorder="1" applyAlignment="1">
      <alignment horizontal="left" vertical="center" indent="1"/>
    </xf>
    <xf numFmtId="0" fontId="9" fillId="37" borderId="43" xfId="0" applyFont="1" applyFill="1" applyBorder="1" applyAlignment="1">
      <alignment horizontal="left" vertical="center" indent="1"/>
    </xf>
    <xf numFmtId="0" fontId="9" fillId="37" borderId="14" xfId="0" applyFont="1" applyFill="1" applyBorder="1" applyAlignment="1">
      <alignment horizontal="left" vertical="center" indent="1"/>
    </xf>
    <xf numFmtId="0" fontId="9" fillId="37" borderId="47" xfId="0" applyFont="1" applyFill="1" applyBorder="1" applyAlignment="1">
      <alignment horizontal="left" vertical="center" indent="1"/>
    </xf>
    <xf numFmtId="49" fontId="12" fillId="37" borderId="17" xfId="0" applyNumberFormat="1" applyFont="1" applyFill="1" applyBorder="1" applyAlignment="1">
      <alignment horizontal="center" vertical="center"/>
    </xf>
    <xf numFmtId="49" fontId="12" fillId="37" borderId="18" xfId="0" applyNumberFormat="1" applyFont="1" applyFill="1" applyBorder="1" applyAlignment="1">
      <alignment horizontal="center" vertical="center"/>
    </xf>
    <xf numFmtId="49" fontId="12" fillId="37" borderId="16" xfId="0" applyNumberFormat="1" applyFont="1" applyFill="1" applyBorder="1" applyAlignment="1">
      <alignment horizontal="center" vertical="center"/>
    </xf>
    <xf numFmtId="9" fontId="12" fillId="37" borderId="17" xfId="0" applyNumberFormat="1" applyFont="1" applyFill="1" applyBorder="1" applyAlignment="1">
      <alignment horizontal="center" vertical="center"/>
    </xf>
    <xf numFmtId="9" fontId="12" fillId="37" borderId="18" xfId="0" applyNumberFormat="1" applyFont="1" applyFill="1" applyBorder="1" applyAlignment="1">
      <alignment horizontal="center" vertical="center"/>
    </xf>
    <xf numFmtId="9" fontId="12" fillId="37" borderId="16" xfId="0" applyNumberFormat="1" applyFont="1" applyFill="1" applyBorder="1" applyAlignment="1">
      <alignment horizontal="center" vertical="center"/>
    </xf>
    <xf numFmtId="0" fontId="9" fillId="37" borderId="46" xfId="0" applyFont="1" applyFill="1" applyBorder="1" applyAlignment="1">
      <alignment horizontal="left" vertical="center"/>
    </xf>
    <xf numFmtId="0" fontId="5" fillId="37" borderId="48" xfId="0" applyFont="1" applyFill="1" applyBorder="1" applyAlignment="1">
      <alignment vertical="center"/>
    </xf>
    <xf numFmtId="0" fontId="5" fillId="37" borderId="27" xfId="0" applyFont="1" applyFill="1" applyBorder="1" applyAlignment="1">
      <alignment vertical="center"/>
    </xf>
    <xf numFmtId="0" fontId="9" fillId="37" borderId="44" xfId="0" applyFont="1" applyFill="1" applyBorder="1" applyAlignment="1">
      <alignment vertical="center"/>
    </xf>
    <xf numFmtId="0" fontId="9" fillId="37" borderId="46" xfId="0" applyFont="1" applyFill="1" applyBorder="1" applyAlignment="1">
      <alignment vertical="center"/>
    </xf>
    <xf numFmtId="0" fontId="4" fillId="36" borderId="19" xfId="0" applyFont="1" applyFill="1" applyBorder="1" applyAlignment="1">
      <alignment horizontal="left" vertical="center" indent="1"/>
    </xf>
    <xf numFmtId="0" fontId="4" fillId="36" borderId="18" xfId="0" applyFont="1" applyFill="1" applyBorder="1" applyAlignment="1">
      <alignment horizontal="left" vertical="center" indent="1"/>
    </xf>
    <xf numFmtId="9" fontId="64" fillId="35" borderId="46" xfId="0" applyNumberFormat="1" applyFont="1" applyFill="1" applyBorder="1" applyAlignment="1">
      <alignment horizontal="center"/>
    </xf>
    <xf numFmtId="9" fontId="64" fillId="35" borderId="26" xfId="0" applyNumberFormat="1" applyFont="1" applyFill="1" applyBorder="1" applyAlignment="1">
      <alignment horizontal="center"/>
    </xf>
    <xf numFmtId="9" fontId="64" fillId="35" borderId="48" xfId="0" applyNumberFormat="1" applyFont="1" applyFill="1" applyBorder="1" applyAlignment="1">
      <alignment horizontal="center"/>
    </xf>
    <xf numFmtId="0" fontId="14" fillId="33" borderId="44" xfId="0" applyFont="1" applyFill="1" applyBorder="1" applyAlignment="1">
      <alignment vertical="center"/>
    </xf>
    <xf numFmtId="0" fontId="66" fillId="33" borderId="0" xfId="0" applyFont="1" applyFill="1" applyAlignment="1">
      <alignment/>
    </xf>
    <xf numFmtId="0" fontId="66" fillId="0" borderId="0" xfId="0" applyFont="1" applyAlignment="1">
      <alignment/>
    </xf>
    <xf numFmtId="0" fontId="67" fillId="34" borderId="12" xfId="0" applyFont="1" applyFill="1" applyBorder="1" applyAlignment="1">
      <alignment horizontal="center" vertical="center" wrapText="1"/>
    </xf>
    <xf numFmtId="0" fontId="67" fillId="34" borderId="49" xfId="0" applyFont="1" applyFill="1" applyBorder="1" applyAlignment="1">
      <alignment horizontal="center" vertical="center" wrapText="1"/>
    </xf>
    <xf numFmtId="0" fontId="14" fillId="33" borderId="50" xfId="0" applyFont="1" applyFill="1" applyBorder="1" applyAlignment="1">
      <alignment/>
    </xf>
    <xf numFmtId="9" fontId="66" fillId="33" borderId="51" xfId="0" applyNumberFormat="1" applyFont="1" applyFill="1" applyBorder="1" applyAlignment="1">
      <alignment horizontal="center"/>
    </xf>
    <xf numFmtId="0" fontId="14" fillId="33" borderId="52" xfId="0" applyFont="1" applyFill="1" applyBorder="1" applyAlignment="1">
      <alignment/>
    </xf>
    <xf numFmtId="9" fontId="66" fillId="33" borderId="53" xfId="0" applyNumberFormat="1" applyFont="1" applyFill="1" applyBorder="1" applyAlignment="1">
      <alignment horizontal="center"/>
    </xf>
    <xf numFmtId="0" fontId="14" fillId="33" borderId="44" xfId="0" applyFont="1" applyFill="1" applyBorder="1" applyAlignment="1">
      <alignment/>
    </xf>
    <xf numFmtId="0" fontId="14" fillId="33" borderId="54" xfId="0" applyFont="1" applyFill="1" applyBorder="1" applyAlignment="1">
      <alignment/>
    </xf>
    <xf numFmtId="9" fontId="66" fillId="33" borderId="55" xfId="0" applyNumberFormat="1" applyFont="1" applyFill="1" applyBorder="1" applyAlignment="1">
      <alignment horizontal="center"/>
    </xf>
    <xf numFmtId="0" fontId="14" fillId="33" borderId="52" xfId="0" applyFont="1" applyFill="1" applyBorder="1" applyAlignment="1">
      <alignment wrapText="1"/>
    </xf>
    <xf numFmtId="0" fontId="5" fillId="37" borderId="44" xfId="0" applyFont="1" applyFill="1" applyBorder="1" applyAlignment="1">
      <alignment horizontal="left" vertical="center" indent="1"/>
    </xf>
    <xf numFmtId="0" fontId="5" fillId="37" borderId="0" xfId="0" applyFont="1" applyFill="1" applyBorder="1" applyAlignment="1">
      <alignment horizontal="left" vertical="center" indent="1"/>
    </xf>
    <xf numFmtId="0" fontId="5" fillId="37" borderId="43" xfId="0" applyFont="1" applyFill="1" applyBorder="1" applyAlignment="1">
      <alignment horizontal="left" vertical="center" indent="1"/>
    </xf>
    <xf numFmtId="0" fontId="11" fillId="37" borderId="32"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6" fillId="37" borderId="50" xfId="0" applyFont="1" applyFill="1" applyBorder="1" applyAlignment="1">
      <alignment vertical="center"/>
    </xf>
    <xf numFmtId="0" fontId="6" fillId="37" borderId="24" xfId="0" applyFont="1" applyFill="1" applyBorder="1" applyAlignment="1">
      <alignment vertical="center"/>
    </xf>
    <xf numFmtId="0" fontId="6" fillId="37" borderId="39" xfId="0" applyFont="1" applyFill="1" applyBorder="1" applyAlignment="1">
      <alignment vertical="center"/>
    </xf>
    <xf numFmtId="0" fontId="6" fillId="37" borderId="52" xfId="0" applyFont="1" applyFill="1" applyBorder="1" applyAlignment="1">
      <alignment vertical="center"/>
    </xf>
    <xf numFmtId="0" fontId="6" fillId="37" borderId="21" xfId="0" applyFont="1" applyFill="1" applyBorder="1" applyAlignment="1">
      <alignment vertical="center"/>
    </xf>
    <xf numFmtId="0" fontId="6" fillId="37" borderId="40" xfId="0" applyFont="1" applyFill="1" applyBorder="1" applyAlignment="1">
      <alignment vertical="center"/>
    </xf>
    <xf numFmtId="0" fontId="2" fillId="36" borderId="26" xfId="0" applyFont="1" applyFill="1" applyBorder="1" applyAlignment="1">
      <alignment horizontal="center" vertical="center" wrapText="1"/>
    </xf>
    <xf numFmtId="0" fontId="2" fillId="36" borderId="42" xfId="0" applyFont="1" applyFill="1" applyBorder="1" applyAlignment="1">
      <alignment horizontal="center" vertical="center" wrapText="1"/>
    </xf>
    <xf numFmtId="0" fontId="2" fillId="36" borderId="45" xfId="0" applyFont="1" applyFill="1" applyBorder="1" applyAlignment="1">
      <alignment horizontal="center" vertical="center" wrapText="1"/>
    </xf>
    <xf numFmtId="0" fontId="5" fillId="37" borderId="56" xfId="0" applyFont="1" applyFill="1" applyBorder="1" applyAlignment="1">
      <alignment horizontal="left" vertical="center" indent="1"/>
    </xf>
    <xf numFmtId="0" fontId="5" fillId="37" borderId="20" xfId="0" applyFont="1" applyFill="1" applyBorder="1" applyAlignment="1">
      <alignment horizontal="left" vertical="center" indent="1"/>
    </xf>
    <xf numFmtId="0" fontId="5" fillId="37" borderId="57" xfId="0" applyFont="1" applyFill="1" applyBorder="1" applyAlignment="1">
      <alignment horizontal="left" vertical="center" indent="1"/>
    </xf>
    <xf numFmtId="0" fontId="7" fillId="37" borderId="58" xfId="0" applyFont="1" applyFill="1" applyBorder="1" applyAlignment="1">
      <alignment vertical="center"/>
    </xf>
    <xf numFmtId="0" fontId="7" fillId="37" borderId="22" xfId="0" applyFont="1" applyFill="1" applyBorder="1" applyAlignment="1">
      <alignment vertical="center"/>
    </xf>
    <xf numFmtId="0" fontId="7" fillId="37" borderId="59" xfId="0" applyFont="1" applyFill="1" applyBorder="1" applyAlignment="1">
      <alignment vertical="center"/>
    </xf>
    <xf numFmtId="0" fontId="7" fillId="37" borderId="44" xfId="0" applyFont="1" applyFill="1" applyBorder="1" applyAlignment="1">
      <alignment vertical="center"/>
    </xf>
    <xf numFmtId="0" fontId="7" fillId="37" borderId="0" xfId="0" applyFont="1" applyFill="1" applyBorder="1" applyAlignment="1">
      <alignment vertical="center"/>
    </xf>
    <xf numFmtId="0" fontId="7" fillId="37" borderId="43" xfId="0" applyFont="1" applyFill="1" applyBorder="1" applyAlignment="1">
      <alignment vertical="center"/>
    </xf>
    <xf numFmtId="0" fontId="7" fillId="37" borderId="56" xfId="0" applyFont="1" applyFill="1" applyBorder="1" applyAlignment="1">
      <alignment vertical="center"/>
    </xf>
    <xf numFmtId="0" fontId="7" fillId="37" borderId="20" xfId="0" applyFont="1" applyFill="1" applyBorder="1" applyAlignment="1">
      <alignment vertical="center"/>
    </xf>
    <xf numFmtId="0" fontId="7" fillId="37" borderId="57" xfId="0" applyFont="1" applyFill="1" applyBorder="1" applyAlignment="1">
      <alignment vertical="center"/>
    </xf>
    <xf numFmtId="0" fontId="6" fillId="37" borderId="54" xfId="0" applyFont="1" applyFill="1" applyBorder="1" applyAlignment="1">
      <alignment vertical="center"/>
    </xf>
    <xf numFmtId="0" fontId="6" fillId="37" borderId="25" xfId="0" applyFont="1" applyFill="1" applyBorder="1" applyAlignment="1">
      <alignment vertical="center"/>
    </xf>
    <xf numFmtId="0" fontId="6" fillId="37" borderId="41" xfId="0" applyFont="1" applyFill="1" applyBorder="1" applyAlignment="1">
      <alignment vertical="center"/>
    </xf>
    <xf numFmtId="0" fontId="68" fillId="34" borderId="60" xfId="0" applyFont="1" applyFill="1" applyBorder="1" applyAlignment="1">
      <alignment horizontal="center" vertical="center" wrapText="1"/>
    </xf>
    <xf numFmtId="0" fontId="68" fillId="34" borderId="13" xfId="0" applyFont="1" applyFill="1" applyBorder="1" applyAlignment="1">
      <alignment horizontal="center" vertical="center" wrapText="1"/>
    </xf>
    <xf numFmtId="0" fontId="68" fillId="34" borderId="61" xfId="0" applyFont="1" applyFill="1" applyBorder="1" applyAlignment="1">
      <alignment horizontal="center" vertical="center" wrapText="1"/>
    </xf>
    <xf numFmtId="0" fontId="68" fillId="34" borderId="14" xfId="0" applyFont="1" applyFill="1" applyBorder="1" applyAlignment="1">
      <alignment horizontal="center" vertical="center" wrapText="1"/>
    </xf>
    <xf numFmtId="0" fontId="68" fillId="34" borderId="15" xfId="0" applyFont="1" applyFill="1" applyBorder="1" applyAlignment="1">
      <alignment horizontal="center" vertical="center" wrapText="1"/>
    </xf>
    <xf numFmtId="0" fontId="68" fillId="34" borderId="47" xfId="0" applyFont="1" applyFill="1" applyBorder="1" applyAlignment="1">
      <alignment horizontal="center" vertical="center" wrapText="1"/>
    </xf>
    <xf numFmtId="0" fontId="8" fillId="36" borderId="48" xfId="0" applyFont="1" applyFill="1" applyBorder="1" applyAlignment="1">
      <alignment horizontal="center" vertical="center"/>
    </xf>
    <xf numFmtId="0" fontId="8" fillId="36" borderId="27"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47" xfId="0" applyFont="1" applyFill="1" applyBorder="1" applyAlignment="1">
      <alignment horizontal="center" vertical="center"/>
    </xf>
    <xf numFmtId="0" fontId="68" fillId="34" borderId="46" xfId="0" applyFont="1" applyFill="1" applyBorder="1" applyAlignment="1">
      <alignment horizontal="center" vertical="center" wrapText="1"/>
    </xf>
    <xf numFmtId="0" fontId="68" fillId="34" borderId="48" xfId="0" applyFont="1" applyFill="1" applyBorder="1" applyAlignment="1">
      <alignment horizontal="center" vertical="center" wrapText="1"/>
    </xf>
    <xf numFmtId="0" fontId="68" fillId="34" borderId="27"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5" fillId="36" borderId="60" xfId="0" applyFont="1" applyFill="1" applyBorder="1" applyAlignment="1">
      <alignment horizontal="center" vertical="center" wrapText="1"/>
    </xf>
    <xf numFmtId="0" fontId="5" fillId="36" borderId="61"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69" fillId="35" borderId="49" xfId="0" applyFont="1" applyFill="1" applyBorder="1" applyAlignment="1">
      <alignment horizontal="center"/>
    </xf>
    <xf numFmtId="0" fontId="69" fillId="35" borderId="62" xfId="0" applyFont="1" applyFill="1" applyBorder="1" applyAlignment="1">
      <alignment horizontal="center"/>
    </xf>
    <xf numFmtId="0" fontId="69" fillId="35" borderId="63" xfId="0" applyFont="1" applyFill="1" applyBorder="1" applyAlignment="1">
      <alignment horizontal="center"/>
    </xf>
    <xf numFmtId="0" fontId="69" fillId="35" borderId="60" xfId="0" applyFont="1" applyFill="1" applyBorder="1" applyAlignment="1">
      <alignment horizontal="center"/>
    </xf>
    <xf numFmtId="0" fontId="69" fillId="35" borderId="13" xfId="0" applyFont="1" applyFill="1" applyBorder="1" applyAlignment="1">
      <alignment horizontal="center"/>
    </xf>
    <xf numFmtId="0" fontId="69" fillId="35" borderId="61" xfId="0" applyFont="1" applyFill="1" applyBorder="1" applyAlignment="1">
      <alignment horizontal="center"/>
    </xf>
    <xf numFmtId="0" fontId="69" fillId="35" borderId="64" xfId="0" applyFont="1" applyFill="1" applyBorder="1" applyAlignment="1">
      <alignment horizontal="center"/>
    </xf>
    <xf numFmtId="0" fontId="69" fillId="35" borderId="65" xfId="0" applyFont="1" applyFill="1" applyBorder="1" applyAlignment="1">
      <alignment horizontal="center"/>
    </xf>
    <xf numFmtId="0" fontId="69" fillId="35" borderId="66" xfId="0" applyFont="1" applyFill="1" applyBorder="1" applyAlignment="1">
      <alignment horizontal="center"/>
    </xf>
    <xf numFmtId="0" fontId="69" fillId="35" borderId="67" xfId="0" applyFont="1" applyFill="1" applyBorder="1" applyAlignment="1">
      <alignment horizontal="center"/>
    </xf>
    <xf numFmtId="0" fontId="69" fillId="35" borderId="68" xfId="0" applyFont="1" applyFill="1" applyBorder="1" applyAlignment="1">
      <alignment horizontal="center"/>
    </xf>
    <xf numFmtId="0" fontId="69" fillId="35" borderId="69" xfId="0" applyFont="1" applyFill="1" applyBorder="1" applyAlignment="1">
      <alignment horizontal="center"/>
    </xf>
    <xf numFmtId="0" fontId="60" fillId="34" borderId="26" xfId="0" applyFont="1" applyFill="1" applyBorder="1" applyAlignment="1">
      <alignment horizontal="center" vertical="center" wrapText="1"/>
    </xf>
    <xf numFmtId="0" fontId="60" fillId="34" borderId="42"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0" fillId="33" borderId="0" xfId="0" applyFill="1" applyBorder="1" applyAlignment="1">
      <alignment horizontal="center" vertical="center" wrapText="1"/>
    </xf>
    <xf numFmtId="0" fontId="15" fillId="33" borderId="0" xfId="0" applyFont="1" applyFill="1" applyBorder="1" applyAlignment="1">
      <alignment horizontal="center" vertical="center" wrapText="1"/>
    </xf>
    <xf numFmtId="0" fontId="63" fillId="34" borderId="60"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3" fillId="34" borderId="61" xfId="0" applyFont="1" applyFill="1" applyBorder="1" applyAlignment="1">
      <alignment horizontal="center" vertical="center" wrapText="1"/>
    </xf>
    <xf numFmtId="0" fontId="60" fillId="34" borderId="46" xfId="0" applyFont="1" applyFill="1" applyBorder="1" applyAlignment="1">
      <alignment horizontal="center" vertical="center" wrapText="1"/>
    </xf>
    <xf numFmtId="0" fontId="60" fillId="34" borderId="44" xfId="0" applyFont="1" applyFill="1" applyBorder="1" applyAlignment="1">
      <alignment horizontal="center" vertical="center" wrapText="1"/>
    </xf>
    <xf numFmtId="0" fontId="60" fillId="34" borderId="14"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TAUX DE RESPECT DES BONNES PRATIQUES POUR CHAQUE CHAPITRE</a:t>
            </a:r>
          </a:p>
        </c:rich>
      </c:tx>
      <c:layout>
        <c:manualLayout>
          <c:xMode val="factor"/>
          <c:yMode val="factor"/>
          <c:x val="-0.002"/>
          <c:y val="0.06175"/>
        </c:manualLayout>
      </c:layout>
      <c:spPr>
        <a:noFill/>
        <a:ln w="3175">
          <a:noFill/>
        </a:ln>
      </c:spPr>
    </c:title>
    <c:plotArea>
      <c:layout>
        <c:manualLayout>
          <c:xMode val="edge"/>
          <c:yMode val="edge"/>
          <c:x val="0.32925"/>
          <c:y val="0.2"/>
          <c:w val="0.364"/>
          <c:h val="0.70875"/>
        </c:manualLayout>
      </c:layout>
      <c:radarChart>
        <c:radarStyle val="marker"/>
        <c:varyColors val="0"/>
        <c:ser>
          <c:idx val="0"/>
          <c:order val="0"/>
          <c:tx>
            <c:strRef>
              <c:f>'RESULTATS SELON PROCESSUS'!$C$2</c:f>
              <c:strCache>
                <c:ptCount val="1"/>
                <c:pt idx="0">
                  <c:v>TAUX DE RESPECT DES BONNES PRATIQUES POUR CHAQUE CHAPITRE</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'RESULTATS SELON PROCESSUS'!$B$3:$B$15</c:f>
              <c:strCache/>
            </c:strRef>
          </c:cat>
          <c:val>
            <c:numRef>
              <c:f>'RESULTATS SELON PROCESSUS'!$C$3:$C$15</c:f>
              <c:numCache/>
            </c:numRef>
          </c:val>
        </c:ser>
        <c:axId val="18062948"/>
        <c:axId val="28348805"/>
      </c:radarChart>
      <c:catAx>
        <c:axId val="1806294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8348805"/>
        <c:crosses val="autoZero"/>
        <c:auto val="0"/>
        <c:lblOffset val="100"/>
        <c:tickLblSkip val="1"/>
        <c:noMultiLvlLbl val="0"/>
      </c:catAx>
      <c:valAx>
        <c:axId val="28348805"/>
        <c:scaling>
          <c:orientation val="minMax"/>
          <c:max val="1"/>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1" i="0" u="none" baseline="0">
                <a:solidFill>
                  <a:srgbClr val="000000"/>
                </a:solidFill>
              </a:defRPr>
            </a:pPr>
          </a:p>
        </c:txPr>
        <c:crossAx val="18062948"/>
        <c:crossesAt val="1"/>
        <c:crossBetween val="between"/>
        <c:dispUnits/>
        <c:majorUnit val="0.2"/>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16</xdr:row>
      <xdr:rowOff>152400</xdr:rowOff>
    </xdr:from>
    <xdr:to>
      <xdr:col>6</xdr:col>
      <xdr:colOff>200025</xdr:colOff>
      <xdr:row>46</xdr:row>
      <xdr:rowOff>28575</xdr:rowOff>
    </xdr:to>
    <xdr:graphicFrame>
      <xdr:nvGraphicFramePr>
        <xdr:cNvPr id="1" name="Graphique 1"/>
        <xdr:cNvGraphicFramePr/>
      </xdr:nvGraphicFramePr>
      <xdr:xfrm>
        <a:off x="847725" y="3267075"/>
        <a:ext cx="9686925"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6"/>
  <sheetViews>
    <sheetView zoomScalePageLayoutView="0" workbookViewId="0" topLeftCell="A1">
      <selection activeCell="D13" sqref="D13:F13"/>
    </sheetView>
  </sheetViews>
  <sheetFormatPr defaultColWidth="11.421875" defaultRowHeight="15"/>
  <cols>
    <col min="2" max="2" width="15.7109375" style="0" customWidth="1"/>
    <col min="3" max="3" width="13.57421875" style="0" customWidth="1"/>
    <col min="6" max="6" width="18.8515625" style="0" customWidth="1"/>
    <col min="7" max="7" width="17.421875" style="0" customWidth="1"/>
    <col min="8" max="8" width="25.140625" style="0" customWidth="1"/>
  </cols>
  <sheetData>
    <row r="1" spans="1:13" ht="15.75" thickBot="1">
      <c r="A1" s="7"/>
      <c r="B1" s="7"/>
      <c r="C1" s="7"/>
      <c r="D1" s="7"/>
      <c r="E1" s="7"/>
      <c r="F1" s="7"/>
      <c r="G1" s="7"/>
      <c r="H1" s="7"/>
      <c r="I1" s="7"/>
      <c r="J1" s="7"/>
      <c r="K1" s="7"/>
      <c r="L1" s="7"/>
      <c r="M1" s="7"/>
    </row>
    <row r="2" spans="1:13" ht="24" customHeight="1" thickBot="1">
      <c r="A2" s="7"/>
      <c r="B2" s="142" t="s">
        <v>275</v>
      </c>
      <c r="C2" s="143"/>
      <c r="D2" s="143"/>
      <c r="E2" s="143"/>
      <c r="F2" s="143"/>
      <c r="G2" s="143"/>
      <c r="H2" s="144"/>
      <c r="I2" s="7"/>
      <c r="J2" s="7"/>
      <c r="K2" s="7"/>
      <c r="L2" s="7"/>
      <c r="M2" s="7"/>
    </row>
    <row r="3" spans="1:13" ht="20.25">
      <c r="A3" s="7"/>
      <c r="B3" s="74" t="s">
        <v>276</v>
      </c>
      <c r="C3" s="118" t="s">
        <v>281</v>
      </c>
      <c r="D3" s="119"/>
      <c r="E3" s="119"/>
      <c r="F3" s="119"/>
      <c r="G3" s="119"/>
      <c r="H3" s="120"/>
      <c r="I3" s="7"/>
      <c r="J3" s="7"/>
      <c r="K3" s="7"/>
      <c r="L3" s="7"/>
      <c r="M3" s="7"/>
    </row>
    <row r="4" spans="1:13" ht="15">
      <c r="A4" s="7"/>
      <c r="B4" s="95" t="s">
        <v>201</v>
      </c>
      <c r="C4" s="121" t="s">
        <v>282</v>
      </c>
      <c r="D4" s="122"/>
      <c r="E4" s="122"/>
      <c r="F4" s="122"/>
      <c r="G4" s="122"/>
      <c r="H4" s="123"/>
      <c r="I4" s="7"/>
      <c r="J4" s="7"/>
      <c r="K4" s="7"/>
      <c r="L4" s="7"/>
      <c r="M4" s="7"/>
    </row>
    <row r="5" spans="1:13" ht="15.75">
      <c r="A5" s="7"/>
      <c r="B5" s="75" t="s">
        <v>202</v>
      </c>
      <c r="C5" s="130" t="s">
        <v>203</v>
      </c>
      <c r="D5" s="131"/>
      <c r="E5" s="131"/>
      <c r="F5" s="131"/>
      <c r="G5" s="131"/>
      <c r="H5" s="132"/>
      <c r="I5" s="7"/>
      <c r="J5" s="7"/>
      <c r="K5" s="7"/>
      <c r="L5" s="7"/>
      <c r="M5" s="7"/>
    </row>
    <row r="6" spans="1:13" ht="15.75">
      <c r="A6" s="7"/>
      <c r="B6" s="70"/>
      <c r="C6" s="133" t="s">
        <v>283</v>
      </c>
      <c r="D6" s="134"/>
      <c r="E6" s="134"/>
      <c r="F6" s="134"/>
      <c r="G6" s="134"/>
      <c r="H6" s="135"/>
      <c r="I6" s="7"/>
      <c r="J6" s="7"/>
      <c r="K6" s="7"/>
      <c r="L6" s="7"/>
      <c r="M6" s="7"/>
    </row>
    <row r="7" spans="1:13" ht="15.75">
      <c r="A7" s="7"/>
      <c r="B7" s="76"/>
      <c r="C7" s="136" t="s">
        <v>204</v>
      </c>
      <c r="D7" s="137"/>
      <c r="E7" s="137"/>
      <c r="F7" s="137"/>
      <c r="G7" s="137"/>
      <c r="H7" s="138"/>
      <c r="I7" s="7"/>
      <c r="J7" s="7"/>
      <c r="K7" s="7"/>
      <c r="L7" s="7"/>
      <c r="M7" s="7"/>
    </row>
    <row r="8" spans="1:13" ht="15.75" thickBot="1">
      <c r="A8" s="7"/>
      <c r="B8" s="94" t="s">
        <v>284</v>
      </c>
      <c r="C8" s="139" t="s">
        <v>285</v>
      </c>
      <c r="D8" s="140"/>
      <c r="E8" s="140"/>
      <c r="F8" s="140"/>
      <c r="G8" s="140"/>
      <c r="H8" s="141"/>
      <c r="I8" s="7"/>
      <c r="J8" s="7"/>
      <c r="K8" s="7"/>
      <c r="L8" s="7"/>
      <c r="M8" s="7"/>
    </row>
    <row r="9" spans="1:13" ht="19.5" thickBot="1">
      <c r="A9" s="7"/>
      <c r="B9" s="145" t="s">
        <v>205</v>
      </c>
      <c r="C9" s="146"/>
      <c r="D9" s="145" t="s">
        <v>206</v>
      </c>
      <c r="E9" s="146"/>
      <c r="F9" s="146"/>
      <c r="G9" s="146"/>
      <c r="H9" s="147"/>
      <c r="I9" s="7"/>
      <c r="J9" s="7"/>
      <c r="K9" s="7"/>
      <c r="L9" s="7"/>
      <c r="M9" s="7"/>
    </row>
    <row r="10" spans="1:13" ht="15" customHeight="1" thickBot="1">
      <c r="A10" s="7"/>
      <c r="B10" s="78" t="s">
        <v>207</v>
      </c>
      <c r="C10" s="79"/>
      <c r="D10" s="148" t="s">
        <v>287</v>
      </c>
      <c r="E10" s="148"/>
      <c r="F10" s="149"/>
      <c r="G10" s="158" t="s">
        <v>288</v>
      </c>
      <c r="H10" s="159"/>
      <c r="I10" s="7"/>
      <c r="J10" s="7"/>
      <c r="K10" s="7"/>
      <c r="L10" s="7"/>
      <c r="M10" s="7"/>
    </row>
    <row r="11" spans="1:13" ht="15.75" thickBot="1">
      <c r="A11" s="7"/>
      <c r="B11" s="73" t="s">
        <v>208</v>
      </c>
      <c r="C11" s="80"/>
      <c r="D11" s="150"/>
      <c r="E11" s="150"/>
      <c r="F11" s="151"/>
      <c r="G11" s="77" t="s">
        <v>277</v>
      </c>
      <c r="H11" s="77" t="s">
        <v>209</v>
      </c>
      <c r="I11" s="7"/>
      <c r="J11" s="7"/>
      <c r="K11" s="7"/>
      <c r="L11" s="7"/>
      <c r="M11" s="7"/>
    </row>
    <row r="12" spans="1:13" ht="15">
      <c r="A12" s="7"/>
      <c r="B12" s="73" t="s">
        <v>210</v>
      </c>
      <c r="C12" s="80"/>
      <c r="D12" s="160" t="s">
        <v>251</v>
      </c>
      <c r="E12" s="161"/>
      <c r="F12" s="162"/>
      <c r="G12" s="83" t="s">
        <v>231</v>
      </c>
      <c r="H12" s="86">
        <v>0</v>
      </c>
      <c r="I12" s="7"/>
      <c r="J12" s="7"/>
      <c r="K12" s="7"/>
      <c r="L12" s="7"/>
      <c r="M12" s="7"/>
    </row>
    <row r="13" spans="1:13" ht="15">
      <c r="A13" s="7"/>
      <c r="B13" s="73" t="s">
        <v>211</v>
      </c>
      <c r="C13" s="80"/>
      <c r="D13" s="115" t="s">
        <v>297</v>
      </c>
      <c r="E13" s="116"/>
      <c r="F13" s="117"/>
      <c r="G13" s="84" t="s">
        <v>232</v>
      </c>
      <c r="H13" s="87">
        <v>0.35</v>
      </c>
      <c r="I13" s="7"/>
      <c r="J13" s="7"/>
      <c r="K13" s="7"/>
      <c r="L13" s="7"/>
      <c r="M13" s="7"/>
    </row>
    <row r="14" spans="1:13" ht="15">
      <c r="A14" s="7"/>
      <c r="B14" s="73" t="s">
        <v>212</v>
      </c>
      <c r="C14" s="80"/>
      <c r="D14" s="115" t="s">
        <v>279</v>
      </c>
      <c r="E14" s="116"/>
      <c r="F14" s="117"/>
      <c r="G14" s="84" t="s">
        <v>233</v>
      </c>
      <c r="H14" s="87">
        <v>0.7</v>
      </c>
      <c r="I14" s="7"/>
      <c r="J14" s="7"/>
      <c r="K14" s="7"/>
      <c r="L14" s="7"/>
      <c r="M14" s="7"/>
    </row>
    <row r="15" spans="1:13" ht="36" customHeight="1">
      <c r="A15" s="7"/>
      <c r="B15" s="73" t="s">
        <v>213</v>
      </c>
      <c r="C15" s="80"/>
      <c r="D15" s="115" t="s">
        <v>278</v>
      </c>
      <c r="E15" s="116"/>
      <c r="F15" s="117"/>
      <c r="G15" s="84" t="s">
        <v>234</v>
      </c>
      <c r="H15" s="87">
        <v>1</v>
      </c>
      <c r="I15" s="7"/>
      <c r="J15" s="7"/>
      <c r="K15" s="7"/>
      <c r="L15" s="7"/>
      <c r="M15" s="7"/>
    </row>
    <row r="16" spans="1:13" ht="15.75" thickBot="1">
      <c r="A16" s="7"/>
      <c r="B16" s="81"/>
      <c r="C16" s="82"/>
      <c r="D16" s="155" t="s">
        <v>280</v>
      </c>
      <c r="E16" s="156"/>
      <c r="F16" s="157"/>
      <c r="G16" s="85" t="s">
        <v>200</v>
      </c>
      <c r="H16" s="88" t="s">
        <v>200</v>
      </c>
      <c r="I16" s="7"/>
      <c r="J16" s="7"/>
      <c r="K16" s="7"/>
      <c r="L16" s="7"/>
      <c r="M16" s="7"/>
    </row>
    <row r="17" spans="1:13" ht="19.5" customHeight="1">
      <c r="A17" s="7"/>
      <c r="B17" s="152" t="s">
        <v>289</v>
      </c>
      <c r="C17" s="153"/>
      <c r="D17" s="153"/>
      <c r="E17" s="153"/>
      <c r="F17" s="153"/>
      <c r="G17" s="153"/>
      <c r="H17" s="154"/>
      <c r="I17" s="7"/>
      <c r="J17" s="7"/>
      <c r="K17" s="7"/>
      <c r="L17" s="7"/>
      <c r="M17" s="7"/>
    </row>
    <row r="18" spans="1:13" ht="21" customHeight="1" thickBot="1">
      <c r="A18" s="7"/>
      <c r="B18" s="145"/>
      <c r="C18" s="146"/>
      <c r="D18" s="146"/>
      <c r="E18" s="146"/>
      <c r="F18" s="146"/>
      <c r="G18" s="146"/>
      <c r="H18" s="147"/>
      <c r="I18" s="7"/>
      <c r="J18" s="7"/>
      <c r="K18" s="7"/>
      <c r="L18" s="7"/>
      <c r="M18" s="7"/>
    </row>
    <row r="19" spans="1:13" ht="15">
      <c r="A19" s="7"/>
      <c r="B19" s="124" t="s">
        <v>214</v>
      </c>
      <c r="C19" s="89" t="s">
        <v>290</v>
      </c>
      <c r="D19" s="90"/>
      <c r="E19" s="90"/>
      <c r="F19" s="90"/>
      <c r="G19" s="90"/>
      <c r="H19" s="91"/>
      <c r="I19" s="7"/>
      <c r="J19" s="7"/>
      <c r="K19" s="7"/>
      <c r="L19" s="7"/>
      <c r="M19" s="7"/>
    </row>
    <row r="20" spans="1:13" ht="15">
      <c r="A20" s="7"/>
      <c r="B20" s="125"/>
      <c r="C20" s="112" t="s">
        <v>215</v>
      </c>
      <c r="D20" s="113"/>
      <c r="E20" s="113"/>
      <c r="F20" s="113"/>
      <c r="G20" s="113"/>
      <c r="H20" s="114"/>
      <c r="I20" s="7"/>
      <c r="J20" s="7"/>
      <c r="K20" s="7"/>
      <c r="L20" s="7"/>
      <c r="M20" s="7"/>
    </row>
    <row r="21" spans="1:13" ht="15">
      <c r="A21" s="7"/>
      <c r="B21" s="125"/>
      <c r="C21" s="92" t="s">
        <v>216</v>
      </c>
      <c r="D21" s="71"/>
      <c r="E21" s="71"/>
      <c r="F21" s="71"/>
      <c r="G21" s="71"/>
      <c r="H21" s="72"/>
      <c r="I21" s="7"/>
      <c r="J21" s="7"/>
      <c r="K21" s="7"/>
      <c r="L21" s="7"/>
      <c r="M21" s="7"/>
    </row>
    <row r="22" spans="1:13" ht="15.75" thickBot="1">
      <c r="A22" s="7"/>
      <c r="B22" s="125"/>
      <c r="C22" s="112" t="s">
        <v>215</v>
      </c>
      <c r="D22" s="113"/>
      <c r="E22" s="113"/>
      <c r="F22" s="113"/>
      <c r="G22" s="113"/>
      <c r="H22" s="114"/>
      <c r="I22" s="7"/>
      <c r="J22" s="7"/>
      <c r="K22" s="7"/>
      <c r="L22" s="7"/>
      <c r="M22" s="7"/>
    </row>
    <row r="23" spans="1:13" ht="15">
      <c r="A23" s="7"/>
      <c r="B23" s="124" t="s">
        <v>217</v>
      </c>
      <c r="C23" s="93" t="s">
        <v>291</v>
      </c>
      <c r="D23" s="90"/>
      <c r="E23" s="90"/>
      <c r="F23" s="90"/>
      <c r="G23" s="90"/>
      <c r="H23" s="91"/>
      <c r="I23" s="7"/>
      <c r="J23" s="7"/>
      <c r="K23" s="7"/>
      <c r="L23" s="7"/>
      <c r="M23" s="7"/>
    </row>
    <row r="24" spans="1:13" ht="15">
      <c r="A24" s="7"/>
      <c r="B24" s="125"/>
      <c r="C24" s="112" t="s">
        <v>215</v>
      </c>
      <c r="D24" s="113"/>
      <c r="E24" s="113"/>
      <c r="F24" s="113"/>
      <c r="G24" s="113"/>
      <c r="H24" s="114"/>
      <c r="I24" s="7"/>
      <c r="J24" s="7"/>
      <c r="K24" s="7"/>
      <c r="L24" s="7"/>
      <c r="M24" s="7"/>
    </row>
    <row r="25" spans="1:13" ht="15">
      <c r="A25" s="7"/>
      <c r="B25" s="125"/>
      <c r="C25" s="92" t="s">
        <v>292</v>
      </c>
      <c r="D25" s="71"/>
      <c r="E25" s="71"/>
      <c r="F25" s="71"/>
      <c r="G25" s="71"/>
      <c r="H25" s="72"/>
      <c r="I25" s="7"/>
      <c r="J25" s="7"/>
      <c r="K25" s="7"/>
      <c r="L25" s="7"/>
      <c r="M25" s="7"/>
    </row>
    <row r="26" spans="1:13" ht="15">
      <c r="A26" s="7"/>
      <c r="B26" s="126"/>
      <c r="C26" s="127" t="s">
        <v>215</v>
      </c>
      <c r="D26" s="128"/>
      <c r="E26" s="128"/>
      <c r="F26" s="128"/>
      <c r="G26" s="128"/>
      <c r="H26" s="129"/>
      <c r="I26" s="7"/>
      <c r="J26" s="7"/>
      <c r="K26" s="7"/>
      <c r="L26" s="7"/>
      <c r="M26" s="7"/>
    </row>
    <row r="27" spans="1:13" ht="15">
      <c r="A27" s="7"/>
      <c r="B27" s="7"/>
      <c r="C27" s="7"/>
      <c r="D27" s="7"/>
      <c r="E27" s="7"/>
      <c r="F27" s="7"/>
      <c r="G27" s="7"/>
      <c r="H27" s="7"/>
      <c r="I27" s="7"/>
      <c r="J27" s="7"/>
      <c r="K27" s="7"/>
      <c r="L27" s="7"/>
      <c r="M27" s="7"/>
    </row>
    <row r="28" spans="1:13" ht="15">
      <c r="A28" s="7"/>
      <c r="B28" s="7"/>
      <c r="C28" s="7"/>
      <c r="D28" s="7"/>
      <c r="E28" s="7"/>
      <c r="F28" s="7"/>
      <c r="G28" s="7"/>
      <c r="H28" s="7"/>
      <c r="I28" s="7"/>
      <c r="J28" s="7"/>
      <c r="K28" s="7"/>
      <c r="L28" s="7"/>
      <c r="M28" s="7"/>
    </row>
    <row r="29" spans="1:13" ht="15">
      <c r="A29" s="7"/>
      <c r="B29" s="7"/>
      <c r="C29" s="7"/>
      <c r="D29" s="7"/>
      <c r="E29" s="7"/>
      <c r="F29" s="7"/>
      <c r="G29" s="7"/>
      <c r="H29" s="7"/>
      <c r="I29" s="7"/>
      <c r="J29" s="7"/>
      <c r="K29" s="7"/>
      <c r="L29" s="7"/>
      <c r="M29" s="7"/>
    </row>
    <row r="30" spans="1:13" ht="15">
      <c r="A30" s="7"/>
      <c r="B30" s="7"/>
      <c r="C30" s="7"/>
      <c r="D30" s="7"/>
      <c r="E30" s="7"/>
      <c r="F30" s="7"/>
      <c r="G30" s="7"/>
      <c r="H30" s="7"/>
      <c r="I30" s="7"/>
      <c r="J30" s="7"/>
      <c r="K30" s="7"/>
      <c r="L30" s="7"/>
      <c r="M30" s="7"/>
    </row>
    <row r="31" spans="1:13" ht="15">
      <c r="A31" s="7"/>
      <c r="B31" s="7"/>
      <c r="C31" s="7"/>
      <c r="D31" s="7"/>
      <c r="E31" s="7"/>
      <c r="F31" s="7"/>
      <c r="G31" s="7"/>
      <c r="H31" s="7"/>
      <c r="I31" s="7"/>
      <c r="J31" s="7"/>
      <c r="K31" s="7"/>
      <c r="L31" s="7"/>
      <c r="M31" s="7"/>
    </row>
    <row r="32" spans="1:13" ht="15">
      <c r="A32" s="7"/>
      <c r="B32" s="7"/>
      <c r="C32" s="7"/>
      <c r="D32" s="7"/>
      <c r="E32" s="7"/>
      <c r="F32" s="7"/>
      <c r="G32" s="7"/>
      <c r="H32" s="7"/>
      <c r="I32" s="7"/>
      <c r="J32" s="7"/>
      <c r="K32" s="7"/>
      <c r="L32" s="7"/>
      <c r="M32" s="7"/>
    </row>
    <row r="33" spans="1:13" ht="15">
      <c r="A33" s="7"/>
      <c r="B33" s="7"/>
      <c r="C33" s="7"/>
      <c r="D33" s="7"/>
      <c r="E33" s="7"/>
      <c r="F33" s="7"/>
      <c r="G33" s="7"/>
      <c r="H33" s="7"/>
      <c r="I33" s="7"/>
      <c r="J33" s="7"/>
      <c r="K33" s="7"/>
      <c r="L33" s="7"/>
      <c r="M33" s="7"/>
    </row>
    <row r="34" spans="1:13" ht="15">
      <c r="A34" s="7"/>
      <c r="B34" s="7"/>
      <c r="C34" s="7"/>
      <c r="D34" s="7"/>
      <c r="E34" s="7"/>
      <c r="F34" s="7"/>
      <c r="G34" s="7"/>
      <c r="H34" s="7"/>
      <c r="I34" s="7"/>
      <c r="J34" s="7"/>
      <c r="K34" s="7"/>
      <c r="L34" s="7"/>
      <c r="M34" s="7"/>
    </row>
    <row r="35" spans="1:13" ht="15">
      <c r="A35" s="7"/>
      <c r="B35" s="7"/>
      <c r="C35" s="7"/>
      <c r="D35" s="7"/>
      <c r="E35" s="7"/>
      <c r="F35" s="7"/>
      <c r="G35" s="7"/>
      <c r="H35" s="7"/>
      <c r="I35" s="7"/>
      <c r="J35" s="7"/>
      <c r="K35" s="7"/>
      <c r="L35" s="7"/>
      <c r="M35" s="7"/>
    </row>
    <row r="36" spans="1:13" ht="15">
      <c r="A36" s="7"/>
      <c r="B36" s="7"/>
      <c r="C36" s="7"/>
      <c r="D36" s="7"/>
      <c r="E36" s="7"/>
      <c r="F36" s="7"/>
      <c r="G36" s="7"/>
      <c r="H36" s="7"/>
      <c r="I36" s="7"/>
      <c r="J36" s="7"/>
      <c r="K36" s="7"/>
      <c r="L36" s="7"/>
      <c r="M36" s="7"/>
    </row>
  </sheetData>
  <sheetProtection/>
  <mergeCells count="23">
    <mergeCell ref="B2:H2"/>
    <mergeCell ref="D9:H9"/>
    <mergeCell ref="B9:C9"/>
    <mergeCell ref="D10:F11"/>
    <mergeCell ref="B17:H18"/>
    <mergeCell ref="D16:F16"/>
    <mergeCell ref="G10:H10"/>
    <mergeCell ref="D12:F12"/>
    <mergeCell ref="D13:F13"/>
    <mergeCell ref="D14:F14"/>
    <mergeCell ref="B23:B26"/>
    <mergeCell ref="C26:H26"/>
    <mergeCell ref="C5:H5"/>
    <mergeCell ref="C6:H6"/>
    <mergeCell ref="C7:H7"/>
    <mergeCell ref="C8:H8"/>
    <mergeCell ref="B19:B22"/>
    <mergeCell ref="C24:H24"/>
    <mergeCell ref="C20:H20"/>
    <mergeCell ref="C22:H22"/>
    <mergeCell ref="D15:F15"/>
    <mergeCell ref="C3:H3"/>
    <mergeCell ref="C4: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206"/>
  <sheetViews>
    <sheetView tabSelected="1" zoomScale="90" zoomScaleNormal="90" zoomScalePageLayoutView="0" workbookViewId="0" topLeftCell="B1">
      <selection activeCell="C199" sqref="C198:C199"/>
    </sheetView>
  </sheetViews>
  <sheetFormatPr defaultColWidth="11.421875" defaultRowHeight="15"/>
  <cols>
    <col min="2" max="2" width="12.421875" style="0" customWidth="1"/>
    <col min="3" max="3" width="84.57421875" style="0" customWidth="1"/>
    <col min="4" max="4" width="22.57421875" style="0" customWidth="1"/>
    <col min="5" max="5" width="19.00390625" style="0" customWidth="1"/>
    <col min="6" max="6" width="23.7109375" style="0" customWidth="1"/>
    <col min="7" max="7" width="4.57421875" style="0" customWidth="1"/>
    <col min="8" max="8" width="11.421875" style="2" hidden="1" customWidth="1"/>
    <col min="9" max="13" width="11.421875" style="2" customWidth="1"/>
    <col min="14" max="14" width="12.8515625" style="2" customWidth="1"/>
    <col min="15" max="15" width="22.57421875" style="2" customWidth="1"/>
    <col min="16" max="16" width="15.57421875" style="2" customWidth="1"/>
  </cols>
  <sheetData>
    <row r="1" spans="1:21" ht="15">
      <c r="A1" s="7"/>
      <c r="B1" s="3"/>
      <c r="C1" s="4"/>
      <c r="D1" s="4"/>
      <c r="E1" s="4"/>
      <c r="F1" s="4"/>
      <c r="G1" s="4"/>
      <c r="H1" s="3"/>
      <c r="I1" s="3"/>
      <c r="J1" s="3"/>
      <c r="K1" s="3"/>
      <c r="L1" s="3"/>
      <c r="M1" s="3"/>
      <c r="N1" s="3"/>
      <c r="O1" s="3"/>
      <c r="P1" s="3"/>
      <c r="Q1" s="7"/>
      <c r="R1" s="7"/>
      <c r="S1" s="7"/>
      <c r="T1" s="7"/>
      <c r="U1" s="7"/>
    </row>
    <row r="2" spans="1:21" ht="15">
      <c r="A2" s="7"/>
      <c r="B2" s="3"/>
      <c r="C2" s="4"/>
      <c r="D2" s="4"/>
      <c r="E2" s="4"/>
      <c r="F2" s="4"/>
      <c r="G2" s="4"/>
      <c r="H2" s="3"/>
      <c r="I2" s="3"/>
      <c r="J2" s="3"/>
      <c r="K2" s="3"/>
      <c r="L2" s="3"/>
      <c r="M2" s="3"/>
      <c r="N2" s="3"/>
      <c r="O2" s="178"/>
      <c r="P2" s="11"/>
      <c r="Q2" s="7"/>
      <c r="R2" s="7"/>
      <c r="S2" s="7"/>
      <c r="T2" s="7"/>
      <c r="U2" s="7"/>
    </row>
    <row r="3" spans="1:21" ht="15">
      <c r="A3" s="7"/>
      <c r="B3" s="3"/>
      <c r="C3" s="4"/>
      <c r="D3" s="4"/>
      <c r="E3" s="4"/>
      <c r="F3" s="4"/>
      <c r="G3" s="4"/>
      <c r="H3" s="3"/>
      <c r="I3" s="3"/>
      <c r="J3" s="3"/>
      <c r="K3" s="3"/>
      <c r="L3" s="3"/>
      <c r="M3" s="3"/>
      <c r="N3" s="3"/>
      <c r="O3" s="178"/>
      <c r="P3" s="11"/>
      <c r="Q3" s="7"/>
      <c r="R3" s="7"/>
      <c r="S3" s="7"/>
      <c r="T3" s="7"/>
      <c r="U3" s="7"/>
    </row>
    <row r="4" spans="1:21" ht="15.75">
      <c r="A4" s="7"/>
      <c r="B4" s="3"/>
      <c r="C4" s="4"/>
      <c r="D4" s="4"/>
      <c r="E4" s="4"/>
      <c r="F4" s="4"/>
      <c r="G4" s="4"/>
      <c r="H4" s="3"/>
      <c r="I4" s="3"/>
      <c r="J4" s="3"/>
      <c r="K4" s="3"/>
      <c r="L4" s="3"/>
      <c r="M4" s="3"/>
      <c r="N4" s="3"/>
      <c r="O4" s="178"/>
      <c r="P4" s="41"/>
      <c r="Q4" s="7"/>
      <c r="R4" s="7"/>
      <c r="S4" s="7"/>
      <c r="T4" s="7"/>
      <c r="U4" s="7"/>
    </row>
    <row r="5" spans="1:21" ht="15.75">
      <c r="A5" s="7"/>
      <c r="B5" s="3"/>
      <c r="C5" s="4"/>
      <c r="D5" s="4"/>
      <c r="E5" s="4"/>
      <c r="F5" s="4"/>
      <c r="G5" s="4"/>
      <c r="H5" s="3"/>
      <c r="I5" s="3"/>
      <c r="J5" s="3"/>
      <c r="K5" s="3"/>
      <c r="L5" s="3"/>
      <c r="M5" s="3"/>
      <c r="N5" s="3"/>
      <c r="O5" s="11"/>
      <c r="P5" s="41"/>
      <c r="Q5" s="7"/>
      <c r="R5" s="7"/>
      <c r="S5" s="7"/>
      <c r="T5" s="7"/>
      <c r="U5" s="7"/>
    </row>
    <row r="6" spans="1:21" ht="15.75">
      <c r="A6" s="7"/>
      <c r="B6" s="3"/>
      <c r="C6" s="4"/>
      <c r="D6" s="4"/>
      <c r="E6" s="4"/>
      <c r="F6" s="4"/>
      <c r="G6" s="4"/>
      <c r="H6" s="3"/>
      <c r="I6" s="3"/>
      <c r="J6" s="3"/>
      <c r="K6" s="3"/>
      <c r="L6" s="3"/>
      <c r="M6" s="3"/>
      <c r="N6" s="3"/>
      <c r="O6" s="179"/>
      <c r="P6" s="42"/>
      <c r="Q6" s="7"/>
      <c r="R6" s="7"/>
      <c r="S6" s="7"/>
      <c r="T6" s="7"/>
      <c r="U6" s="7"/>
    </row>
    <row r="7" spans="1:21" ht="15.75">
      <c r="A7" s="7"/>
      <c r="B7" s="3"/>
      <c r="C7" s="4"/>
      <c r="D7" s="4"/>
      <c r="E7" s="4"/>
      <c r="F7" s="4"/>
      <c r="G7" s="4"/>
      <c r="H7" s="3"/>
      <c r="I7" s="3"/>
      <c r="J7" s="3"/>
      <c r="K7" s="3"/>
      <c r="L7" s="3"/>
      <c r="M7" s="3"/>
      <c r="N7" s="3"/>
      <c r="O7" s="179"/>
      <c r="P7" s="42"/>
      <c r="Q7" s="7"/>
      <c r="R7" s="7"/>
      <c r="S7" s="7"/>
      <c r="T7" s="7"/>
      <c r="U7" s="7"/>
    </row>
    <row r="8" spans="1:21" ht="17.25" customHeight="1" thickBot="1">
      <c r="A8" s="7"/>
      <c r="B8" s="3"/>
      <c r="C8" s="4"/>
      <c r="D8" s="4"/>
      <c r="E8" s="4"/>
      <c r="F8" s="4"/>
      <c r="G8" s="4"/>
      <c r="H8" s="3"/>
      <c r="I8" s="3"/>
      <c r="J8" s="3"/>
      <c r="K8" s="3"/>
      <c r="L8" s="3"/>
      <c r="M8" s="3"/>
      <c r="N8" s="3"/>
      <c r="O8" s="43"/>
      <c r="P8" s="42"/>
      <c r="Q8" s="7"/>
      <c r="R8" s="7"/>
      <c r="S8" s="7"/>
      <c r="T8" s="7"/>
      <c r="U8" s="7"/>
    </row>
    <row r="9" spans="1:21" ht="23.25" customHeight="1" thickBot="1">
      <c r="A9" s="7"/>
      <c r="B9" s="3"/>
      <c r="C9" s="4"/>
      <c r="D9" s="4"/>
      <c r="E9" s="4"/>
      <c r="F9" s="4"/>
      <c r="G9" s="4"/>
      <c r="H9" s="3"/>
      <c r="I9" s="180" t="s">
        <v>218</v>
      </c>
      <c r="J9" s="181"/>
      <c r="K9" s="181"/>
      <c r="L9" s="181"/>
      <c r="M9" s="182"/>
      <c r="N9" s="183" t="s">
        <v>219</v>
      </c>
      <c r="O9" s="175" t="s">
        <v>296</v>
      </c>
      <c r="P9" s="175" t="s">
        <v>250</v>
      </c>
      <c r="Q9" s="7"/>
      <c r="R9" s="7"/>
      <c r="S9" s="7"/>
      <c r="T9" s="7"/>
      <c r="U9" s="7"/>
    </row>
    <row r="10" spans="1:21" ht="15.75" customHeight="1" thickBot="1">
      <c r="A10" s="7"/>
      <c r="B10" s="3"/>
      <c r="C10" s="4"/>
      <c r="D10" s="4"/>
      <c r="E10" s="4"/>
      <c r="F10" s="4"/>
      <c r="G10" s="4"/>
      <c r="H10" s="3"/>
      <c r="I10" s="96">
        <f>PRESENTATION!H12</f>
        <v>0</v>
      </c>
      <c r="J10" s="97">
        <f>PRESENTATION!H13</f>
        <v>0.35</v>
      </c>
      <c r="K10" s="98">
        <f>PRESENTATION!H14</f>
        <v>0.7</v>
      </c>
      <c r="L10" s="97">
        <f>PRESENTATION!H15</f>
        <v>1</v>
      </c>
      <c r="M10" s="97" t="str">
        <f>PRESENTATION!H16</f>
        <v>NA</v>
      </c>
      <c r="N10" s="184"/>
      <c r="O10" s="176"/>
      <c r="P10" s="176"/>
      <c r="Q10" s="7"/>
      <c r="R10" s="7"/>
      <c r="S10" s="7"/>
      <c r="T10" s="7"/>
      <c r="U10" s="7"/>
    </row>
    <row r="11" spans="1:21" ht="54.75" thickBot="1">
      <c r="A11" s="7"/>
      <c r="B11" s="14" t="s">
        <v>298</v>
      </c>
      <c r="C11" s="15" t="s">
        <v>270</v>
      </c>
      <c r="D11" s="16" t="s">
        <v>271</v>
      </c>
      <c r="E11" s="17" t="s">
        <v>293</v>
      </c>
      <c r="F11" s="16" t="s">
        <v>295</v>
      </c>
      <c r="G11" s="6"/>
      <c r="H11" s="3"/>
      <c r="I11" s="18" t="str">
        <f>PRESENTATION!G12</f>
        <v>Faux</v>
      </c>
      <c r="J11" s="20" t="str">
        <f>PRESENTATION!G13</f>
        <v>Plutôt faux</v>
      </c>
      <c r="K11" s="19" t="str">
        <f>PRESENTATION!G14</f>
        <v>Vrai</v>
      </c>
      <c r="L11" s="20" t="str">
        <f>PRESENTATION!G15</f>
        <v>Vrai Prouvé</v>
      </c>
      <c r="M11" s="20" t="str">
        <f>PRESENTATION!G16</f>
        <v>NA</v>
      </c>
      <c r="N11" s="185"/>
      <c r="O11" s="177"/>
      <c r="P11" s="177"/>
      <c r="Q11" s="7"/>
      <c r="R11" s="7"/>
      <c r="S11" s="7"/>
      <c r="T11" s="7"/>
      <c r="U11" s="7"/>
    </row>
    <row r="12" spans="1:21" ht="19.5" thickBot="1">
      <c r="A12" s="7"/>
      <c r="B12" s="166" t="s">
        <v>259</v>
      </c>
      <c r="C12" s="167"/>
      <c r="D12" s="167"/>
      <c r="E12" s="167"/>
      <c r="F12" s="168"/>
      <c r="G12" s="44"/>
      <c r="H12" s="10"/>
      <c r="I12" s="10"/>
      <c r="J12" s="10"/>
      <c r="K12" s="10"/>
      <c r="L12" s="10"/>
      <c r="M12" s="10"/>
      <c r="N12" s="10"/>
      <c r="O12" s="45">
        <f>SUM(O13:O28)</f>
        <v>1</v>
      </c>
      <c r="P12" s="47">
        <f>SUM(P13:P28)</f>
        <v>0</v>
      </c>
      <c r="Q12" s="7"/>
      <c r="R12" s="7"/>
      <c r="S12" s="7"/>
      <c r="T12" s="7"/>
      <c r="U12" s="7"/>
    </row>
    <row r="13" spans="1:21" s="1" customFormat="1" ht="28.5" customHeight="1">
      <c r="A13" s="4"/>
      <c r="B13" s="30" t="s">
        <v>239</v>
      </c>
      <c r="C13" s="21" t="s">
        <v>240</v>
      </c>
      <c r="D13" s="24"/>
      <c r="E13" s="21" t="s">
        <v>244</v>
      </c>
      <c r="F13" s="21"/>
      <c r="G13" s="4"/>
      <c r="H13" s="48">
        <v>5</v>
      </c>
      <c r="I13" s="50">
        <f>IF(H13=1,$I$10,"")</f>
      </c>
      <c r="J13" s="51">
        <f>IF(H13=2,$J$10,"")</f>
      </c>
      <c r="K13" s="51">
        <f>IF(H13=3,$K$10,"")</f>
      </c>
      <c r="L13" s="51">
        <f>IF(H13=4,$L$10,"")</f>
      </c>
      <c r="M13" s="51">
        <f>IF(H13=7,$M$10,"")</f>
      </c>
      <c r="N13" s="52">
        <f>SUM(I13:M13)</f>
        <v>0</v>
      </c>
      <c r="O13" s="62">
        <f>1/16</f>
        <v>0.0625</v>
      </c>
      <c r="P13" s="59">
        <f>N13*O13</f>
        <v>0</v>
      </c>
      <c r="Q13" s="4"/>
      <c r="R13" s="4"/>
      <c r="S13" s="4"/>
      <c r="T13" s="4"/>
      <c r="U13" s="4"/>
    </row>
    <row r="14" spans="1:21" s="1" customFormat="1" ht="28.5" customHeight="1">
      <c r="A14" s="4"/>
      <c r="B14" s="31" t="s">
        <v>0</v>
      </c>
      <c r="C14" s="22" t="s">
        <v>46</v>
      </c>
      <c r="D14" s="25"/>
      <c r="E14" s="22"/>
      <c r="F14" s="22"/>
      <c r="G14" s="4"/>
      <c r="H14" s="49">
        <v>5</v>
      </c>
      <c r="I14" s="53">
        <f>IF(H14=1,$I$10,"")</f>
      </c>
      <c r="J14" s="5">
        <f>IF(H14=2,$J$10,"")</f>
      </c>
      <c r="K14" s="5">
        <f>IF(H14=3,$K$10,"")</f>
      </c>
      <c r="L14" s="5">
        <f>IF(H14=4,$L$10,"")</f>
      </c>
      <c r="M14" s="5">
        <f>IF(H14=7,$M$10,"")</f>
      </c>
      <c r="N14" s="54">
        <f>SUM(I14:M14)</f>
        <v>0</v>
      </c>
      <c r="O14" s="58">
        <f aca="true" t="shared" si="0" ref="O14:O28">1/16</f>
        <v>0.0625</v>
      </c>
      <c r="P14" s="60">
        <f>N14*O14</f>
        <v>0</v>
      </c>
      <c r="Q14" s="4"/>
      <c r="R14" s="4"/>
      <c r="S14" s="4"/>
      <c r="T14" s="4"/>
      <c r="U14" s="4"/>
    </row>
    <row r="15" spans="1:21" s="1" customFormat="1" ht="28.5" customHeight="1">
      <c r="A15" s="4"/>
      <c r="B15" s="31" t="s">
        <v>47</v>
      </c>
      <c r="C15" s="22" t="s">
        <v>48</v>
      </c>
      <c r="D15" s="25"/>
      <c r="E15" s="22" t="s">
        <v>244</v>
      </c>
      <c r="F15" s="22"/>
      <c r="G15" s="4"/>
      <c r="H15" s="49">
        <v>5</v>
      </c>
      <c r="I15" s="53">
        <f aca="true" t="shared" si="1" ref="I15:I76">IF(H15=1,$I$10,"")</f>
      </c>
      <c r="J15" s="5">
        <f aca="true" t="shared" si="2" ref="J15:J29">IF(H15=2,$J$10,"")</f>
      </c>
      <c r="K15" s="5">
        <f aca="true" t="shared" si="3" ref="K15:K29">IF(H15=3,$K$10,"")</f>
      </c>
      <c r="L15" s="5">
        <f aca="true" t="shared" si="4" ref="L15:L29">IF(H15=4,$L$10,"")</f>
      </c>
      <c r="M15" s="5">
        <f aca="true" t="shared" si="5" ref="M15:M29">IF(H15=7,$M$10,"")</f>
      </c>
      <c r="N15" s="54">
        <f aca="true" t="shared" si="6" ref="N15:N28">SUM(I15:M15)</f>
        <v>0</v>
      </c>
      <c r="O15" s="58">
        <f t="shared" si="0"/>
        <v>0.0625</v>
      </c>
      <c r="P15" s="60">
        <f aca="true" t="shared" si="7" ref="P15:P28">N15*O15</f>
        <v>0</v>
      </c>
      <c r="Q15" s="4"/>
      <c r="R15" s="4"/>
      <c r="S15" s="4"/>
      <c r="T15" s="4"/>
      <c r="U15" s="4"/>
    </row>
    <row r="16" spans="1:21" s="1" customFormat="1" ht="28.5" customHeight="1">
      <c r="A16" s="4"/>
      <c r="B16" s="31" t="s">
        <v>50</v>
      </c>
      <c r="C16" s="22" t="s">
        <v>51</v>
      </c>
      <c r="D16" s="25"/>
      <c r="E16" s="22"/>
      <c r="F16" s="22"/>
      <c r="G16" s="4"/>
      <c r="H16" s="49">
        <v>5</v>
      </c>
      <c r="I16" s="53">
        <f>IF(H16=1,$I$10,"")</f>
      </c>
      <c r="J16" s="5">
        <f>IF(H16=2,$J$10,"")</f>
      </c>
      <c r="K16" s="5">
        <f>IF(H16=3,$K$10,"")</f>
      </c>
      <c r="L16" s="5">
        <f>IF(H16=4,$L$10,"")</f>
      </c>
      <c r="M16" s="5">
        <f>IF(H16=7,$M$10,"")</f>
      </c>
      <c r="N16" s="54">
        <f>SUM(I16:M16)</f>
        <v>0</v>
      </c>
      <c r="O16" s="58">
        <f t="shared" si="0"/>
        <v>0.0625</v>
      </c>
      <c r="P16" s="60">
        <f>N16*O16</f>
        <v>0</v>
      </c>
      <c r="Q16" s="4"/>
      <c r="R16" s="4"/>
      <c r="S16" s="4"/>
      <c r="T16" s="4"/>
      <c r="U16" s="4"/>
    </row>
    <row r="17" spans="1:21" s="1" customFormat="1" ht="28.5" customHeight="1">
      <c r="A17" s="4"/>
      <c r="B17" s="31" t="s">
        <v>50</v>
      </c>
      <c r="C17" s="22" t="s">
        <v>52</v>
      </c>
      <c r="D17" s="25"/>
      <c r="E17" s="22"/>
      <c r="F17" s="22"/>
      <c r="G17" s="4"/>
      <c r="H17" s="49">
        <v>5</v>
      </c>
      <c r="I17" s="53">
        <f>IF(H17=1,$I$10,"")</f>
      </c>
      <c r="J17" s="5">
        <f>IF(H17=2,$J$10,"")</f>
      </c>
      <c r="K17" s="5">
        <f>IF(H17=3,$K$10,"")</f>
      </c>
      <c r="L17" s="5">
        <f>IF(H17=4,$L$10,"")</f>
      </c>
      <c r="M17" s="5">
        <f>IF(H17=7,$M$10,"")</f>
      </c>
      <c r="N17" s="54">
        <f>SUM(I17:M17)</f>
        <v>0</v>
      </c>
      <c r="O17" s="58">
        <f t="shared" si="0"/>
        <v>0.0625</v>
      </c>
      <c r="P17" s="60">
        <f>N17*O17</f>
        <v>0</v>
      </c>
      <c r="Q17" s="4"/>
      <c r="R17" s="4"/>
      <c r="S17" s="4"/>
      <c r="T17" s="4"/>
      <c r="U17" s="4"/>
    </row>
    <row r="18" spans="1:21" s="1" customFormat="1" ht="28.5" customHeight="1">
      <c r="A18" s="4"/>
      <c r="B18" s="31" t="s">
        <v>49</v>
      </c>
      <c r="C18" s="22" t="s">
        <v>228</v>
      </c>
      <c r="D18" s="25"/>
      <c r="E18" s="22" t="s">
        <v>244</v>
      </c>
      <c r="F18" s="22"/>
      <c r="G18" s="4"/>
      <c r="H18" s="49">
        <v>5</v>
      </c>
      <c r="I18" s="53">
        <f t="shared" si="1"/>
      </c>
      <c r="J18" s="5">
        <f t="shared" si="2"/>
      </c>
      <c r="K18" s="5">
        <f t="shared" si="3"/>
      </c>
      <c r="L18" s="5">
        <f t="shared" si="4"/>
      </c>
      <c r="M18" s="5">
        <f t="shared" si="5"/>
      </c>
      <c r="N18" s="54">
        <f t="shared" si="6"/>
        <v>0</v>
      </c>
      <c r="O18" s="58">
        <f t="shared" si="0"/>
        <v>0.0625</v>
      </c>
      <c r="P18" s="60">
        <f t="shared" si="7"/>
        <v>0</v>
      </c>
      <c r="Q18" s="4"/>
      <c r="R18" s="4"/>
      <c r="S18" s="4"/>
      <c r="T18" s="4"/>
      <c r="U18" s="4"/>
    </row>
    <row r="19" spans="1:21" s="1" customFormat="1" ht="28.5" customHeight="1">
      <c r="A19" s="4"/>
      <c r="B19" s="31" t="s">
        <v>227</v>
      </c>
      <c r="C19" s="22" t="s">
        <v>45</v>
      </c>
      <c r="D19" s="25"/>
      <c r="E19" s="22" t="s">
        <v>244</v>
      </c>
      <c r="F19" s="22"/>
      <c r="G19" s="4"/>
      <c r="H19" s="49">
        <v>5</v>
      </c>
      <c r="I19" s="53">
        <f t="shared" si="1"/>
      </c>
      <c r="J19" s="5">
        <f t="shared" si="2"/>
      </c>
      <c r="K19" s="5">
        <f t="shared" si="3"/>
      </c>
      <c r="L19" s="5">
        <f t="shared" si="4"/>
      </c>
      <c r="M19" s="5">
        <f t="shared" si="5"/>
      </c>
      <c r="N19" s="54">
        <f t="shared" si="6"/>
        <v>0</v>
      </c>
      <c r="O19" s="58">
        <f t="shared" si="0"/>
        <v>0.0625</v>
      </c>
      <c r="P19" s="60">
        <f t="shared" si="7"/>
        <v>0</v>
      </c>
      <c r="Q19" s="4"/>
      <c r="R19" s="4"/>
      <c r="S19" s="4"/>
      <c r="T19" s="4"/>
      <c r="U19" s="4"/>
    </row>
    <row r="20" spans="1:21" s="1" customFormat="1" ht="28.5" customHeight="1">
      <c r="A20" s="4"/>
      <c r="B20" s="31">
        <v>7.7</v>
      </c>
      <c r="C20" s="22" t="s">
        <v>235</v>
      </c>
      <c r="D20" s="25"/>
      <c r="E20" s="22" t="s">
        <v>244</v>
      </c>
      <c r="F20" s="22"/>
      <c r="G20" s="4"/>
      <c r="H20" s="49">
        <v>5</v>
      </c>
      <c r="I20" s="53">
        <f t="shared" si="1"/>
      </c>
      <c r="J20" s="5">
        <f t="shared" si="2"/>
      </c>
      <c r="K20" s="5">
        <f t="shared" si="3"/>
      </c>
      <c r="L20" s="5">
        <f t="shared" si="4"/>
      </c>
      <c r="M20" s="5">
        <f t="shared" si="5"/>
      </c>
      <c r="N20" s="54">
        <f t="shared" si="6"/>
        <v>0</v>
      </c>
      <c r="O20" s="58">
        <f t="shared" si="0"/>
        <v>0.0625</v>
      </c>
      <c r="P20" s="60">
        <f t="shared" si="7"/>
        <v>0</v>
      </c>
      <c r="Q20" s="4"/>
      <c r="R20" s="4"/>
      <c r="S20" s="4"/>
      <c r="T20" s="4"/>
      <c r="U20" s="4"/>
    </row>
    <row r="21" spans="1:21" s="1" customFormat="1" ht="28.5" customHeight="1">
      <c r="A21" s="4"/>
      <c r="B21" s="31" t="s">
        <v>239</v>
      </c>
      <c r="C21" s="22" t="s">
        <v>241</v>
      </c>
      <c r="D21" s="25"/>
      <c r="E21" s="22" t="s">
        <v>244</v>
      </c>
      <c r="F21" s="22"/>
      <c r="G21" s="4"/>
      <c r="H21" s="49">
        <v>5</v>
      </c>
      <c r="I21" s="53">
        <f>IF(H21=1,$I$10,"")</f>
      </c>
      <c r="J21" s="5">
        <f>IF(H21=2,$J$10,"")</f>
      </c>
      <c r="K21" s="5">
        <f>IF(H21=3,$K$10,"")</f>
      </c>
      <c r="L21" s="5">
        <f>IF(H21=4,$L$10,"")</f>
      </c>
      <c r="M21" s="5">
        <f>IF(H21=7,$M$10,"")</f>
      </c>
      <c r="N21" s="54">
        <f>SUM(I21:M21)</f>
        <v>0</v>
      </c>
      <c r="O21" s="58">
        <f t="shared" si="0"/>
        <v>0.0625</v>
      </c>
      <c r="P21" s="60">
        <f>N21*O21</f>
        <v>0</v>
      </c>
      <c r="Q21" s="4"/>
      <c r="R21" s="4"/>
      <c r="S21" s="4"/>
      <c r="T21" s="4"/>
      <c r="U21" s="4"/>
    </row>
    <row r="22" spans="1:21" s="1" customFormat="1" ht="28.5" customHeight="1">
      <c r="A22" s="4"/>
      <c r="B22" s="31" t="s">
        <v>242</v>
      </c>
      <c r="C22" s="22" t="s">
        <v>243</v>
      </c>
      <c r="D22" s="25"/>
      <c r="E22" s="22" t="s">
        <v>244</v>
      </c>
      <c r="F22" s="22"/>
      <c r="G22" s="4"/>
      <c r="H22" s="49">
        <v>5</v>
      </c>
      <c r="I22" s="53">
        <f>IF(H22=1,$I$10,"")</f>
      </c>
      <c r="J22" s="5">
        <f>IF(H22=2,$J$10,"")</f>
      </c>
      <c r="K22" s="5">
        <f>IF(H22=3,$K$10,"")</f>
      </c>
      <c r="L22" s="5">
        <f>IF(H22=4,$L$10,"")</f>
      </c>
      <c r="M22" s="5">
        <f>IF(H22=7,$M$10,"")</f>
      </c>
      <c r="N22" s="54">
        <f>SUM(I22:M22)</f>
        <v>0</v>
      </c>
      <c r="O22" s="58">
        <f t="shared" si="0"/>
        <v>0.0625</v>
      </c>
      <c r="P22" s="60">
        <f>N22*O22</f>
        <v>0</v>
      </c>
      <c r="Q22" s="4"/>
      <c r="R22" s="4"/>
      <c r="S22" s="4"/>
      <c r="T22" s="4"/>
      <c r="U22" s="4"/>
    </row>
    <row r="23" spans="1:21" s="1" customFormat="1" ht="28.5" customHeight="1">
      <c r="A23" s="4"/>
      <c r="B23" s="31" t="s">
        <v>236</v>
      </c>
      <c r="C23" s="22" t="s">
        <v>53</v>
      </c>
      <c r="D23" s="25"/>
      <c r="E23" s="22" t="s">
        <v>244</v>
      </c>
      <c r="F23" s="22"/>
      <c r="G23" s="4"/>
      <c r="H23" s="49">
        <v>5</v>
      </c>
      <c r="I23" s="53">
        <f t="shared" si="1"/>
      </c>
      <c r="J23" s="5">
        <f t="shared" si="2"/>
      </c>
      <c r="K23" s="5">
        <f t="shared" si="3"/>
      </c>
      <c r="L23" s="5">
        <f t="shared" si="4"/>
      </c>
      <c r="M23" s="5">
        <f t="shared" si="5"/>
      </c>
      <c r="N23" s="54">
        <f t="shared" si="6"/>
        <v>0</v>
      </c>
      <c r="O23" s="58">
        <f t="shared" si="0"/>
        <v>0.0625</v>
      </c>
      <c r="P23" s="60">
        <f t="shared" si="7"/>
        <v>0</v>
      </c>
      <c r="Q23" s="4"/>
      <c r="R23" s="4"/>
      <c r="S23" s="4"/>
      <c r="T23" s="4"/>
      <c r="U23" s="4"/>
    </row>
    <row r="24" spans="1:21" s="1" customFormat="1" ht="28.5" customHeight="1">
      <c r="A24" s="4"/>
      <c r="B24" s="31" t="s">
        <v>237</v>
      </c>
      <c r="C24" s="22" t="s">
        <v>54</v>
      </c>
      <c r="D24" s="25"/>
      <c r="E24" s="22" t="s">
        <v>244</v>
      </c>
      <c r="F24" s="22"/>
      <c r="G24" s="4"/>
      <c r="H24" s="49">
        <v>5</v>
      </c>
      <c r="I24" s="53">
        <f t="shared" si="1"/>
      </c>
      <c r="J24" s="5">
        <f t="shared" si="2"/>
      </c>
      <c r="K24" s="5">
        <f t="shared" si="3"/>
      </c>
      <c r="L24" s="5">
        <f t="shared" si="4"/>
      </c>
      <c r="M24" s="5">
        <f t="shared" si="5"/>
      </c>
      <c r="N24" s="54">
        <f t="shared" si="6"/>
        <v>0</v>
      </c>
      <c r="O24" s="58">
        <f t="shared" si="0"/>
        <v>0.0625</v>
      </c>
      <c r="P24" s="60">
        <f t="shared" si="7"/>
        <v>0</v>
      </c>
      <c r="Q24" s="4"/>
      <c r="R24" s="4"/>
      <c r="S24" s="4"/>
      <c r="T24" s="4"/>
      <c r="U24" s="4"/>
    </row>
    <row r="25" spans="1:21" s="1" customFormat="1" ht="28.5" customHeight="1">
      <c r="A25" s="4"/>
      <c r="B25" s="31" t="s">
        <v>55</v>
      </c>
      <c r="C25" s="22" t="s">
        <v>56</v>
      </c>
      <c r="D25" s="25"/>
      <c r="E25" s="22"/>
      <c r="F25" s="22"/>
      <c r="G25" s="4"/>
      <c r="H25" s="49">
        <v>5</v>
      </c>
      <c r="I25" s="53">
        <f t="shared" si="1"/>
      </c>
      <c r="J25" s="5">
        <f t="shared" si="2"/>
      </c>
      <c r="K25" s="5">
        <f t="shared" si="3"/>
      </c>
      <c r="L25" s="5">
        <f t="shared" si="4"/>
      </c>
      <c r="M25" s="5">
        <f t="shared" si="5"/>
      </c>
      <c r="N25" s="54">
        <f t="shared" si="6"/>
        <v>0</v>
      </c>
      <c r="O25" s="58">
        <f t="shared" si="0"/>
        <v>0.0625</v>
      </c>
      <c r="P25" s="60">
        <f t="shared" si="7"/>
        <v>0</v>
      </c>
      <c r="Q25" s="4"/>
      <c r="R25" s="4"/>
      <c r="S25" s="4"/>
      <c r="T25" s="4"/>
      <c r="U25" s="4"/>
    </row>
    <row r="26" spans="1:21" s="1" customFormat="1" ht="28.5" customHeight="1">
      <c r="A26" s="4"/>
      <c r="B26" s="31" t="s">
        <v>57</v>
      </c>
      <c r="C26" s="22" t="s">
        <v>58</v>
      </c>
      <c r="D26" s="25"/>
      <c r="E26" s="22"/>
      <c r="F26" s="22"/>
      <c r="G26" s="4"/>
      <c r="H26" s="49">
        <v>5</v>
      </c>
      <c r="I26" s="53">
        <f t="shared" si="1"/>
      </c>
      <c r="J26" s="5">
        <f t="shared" si="2"/>
      </c>
      <c r="K26" s="5">
        <f t="shared" si="3"/>
      </c>
      <c r="L26" s="5">
        <f t="shared" si="4"/>
      </c>
      <c r="M26" s="5">
        <f t="shared" si="5"/>
      </c>
      <c r="N26" s="54">
        <f t="shared" si="6"/>
        <v>0</v>
      </c>
      <c r="O26" s="58">
        <f t="shared" si="0"/>
        <v>0.0625</v>
      </c>
      <c r="P26" s="60">
        <f t="shared" si="7"/>
        <v>0</v>
      </c>
      <c r="Q26" s="4"/>
      <c r="R26" s="4"/>
      <c r="S26" s="4"/>
      <c r="T26" s="4"/>
      <c r="U26" s="4"/>
    </row>
    <row r="27" spans="1:21" s="1" customFormat="1" ht="28.5" customHeight="1">
      <c r="A27" s="4"/>
      <c r="B27" s="31" t="s">
        <v>61</v>
      </c>
      <c r="C27" s="22" t="s">
        <v>238</v>
      </c>
      <c r="D27" s="25"/>
      <c r="E27" s="22" t="s">
        <v>244</v>
      </c>
      <c r="F27" s="22"/>
      <c r="G27" s="4"/>
      <c r="H27" s="49">
        <v>5</v>
      </c>
      <c r="I27" s="53">
        <f>IF(H27=1,$I$10,"")</f>
      </c>
      <c r="J27" s="5">
        <f>IF(H27=2,$J$10,"")</f>
      </c>
      <c r="K27" s="5">
        <f>IF(H27=3,$K$10,"")</f>
      </c>
      <c r="L27" s="5">
        <f>IF(H27=4,$L$10,"")</f>
      </c>
      <c r="M27" s="5">
        <f>IF(H27=7,$M$10,"")</f>
      </c>
      <c r="N27" s="54">
        <f>SUM(I27:M27)</f>
        <v>0</v>
      </c>
      <c r="O27" s="58">
        <f t="shared" si="0"/>
        <v>0.0625</v>
      </c>
      <c r="P27" s="60">
        <f>N27*O27</f>
        <v>0</v>
      </c>
      <c r="Q27" s="4"/>
      <c r="R27" s="4"/>
      <c r="S27" s="4"/>
      <c r="T27" s="4"/>
      <c r="U27" s="4"/>
    </row>
    <row r="28" spans="1:21" s="1" customFormat="1" ht="28.5" customHeight="1" thickBot="1">
      <c r="A28" s="4"/>
      <c r="B28" s="32" t="s">
        <v>59</v>
      </c>
      <c r="C28" s="29" t="s">
        <v>60</v>
      </c>
      <c r="D28" s="27"/>
      <c r="E28" s="29"/>
      <c r="F28" s="29"/>
      <c r="G28" s="4"/>
      <c r="H28" s="49">
        <v>5</v>
      </c>
      <c r="I28" s="55">
        <f t="shared" si="1"/>
      </c>
      <c r="J28" s="56">
        <f t="shared" si="2"/>
      </c>
      <c r="K28" s="56">
        <f t="shared" si="3"/>
      </c>
      <c r="L28" s="56">
        <f t="shared" si="4"/>
      </c>
      <c r="M28" s="56">
        <f t="shared" si="5"/>
      </c>
      <c r="N28" s="57">
        <f t="shared" si="6"/>
        <v>0</v>
      </c>
      <c r="O28" s="58">
        <f t="shared" si="0"/>
        <v>0.0625</v>
      </c>
      <c r="P28" s="61">
        <f t="shared" si="7"/>
        <v>0</v>
      </c>
      <c r="Q28" s="4"/>
      <c r="R28" s="4"/>
      <c r="S28" s="4"/>
      <c r="T28" s="4"/>
      <c r="U28" s="4"/>
    </row>
    <row r="29" spans="1:21" ht="19.5" thickBot="1">
      <c r="A29" s="7"/>
      <c r="B29" s="166" t="s">
        <v>273</v>
      </c>
      <c r="C29" s="167"/>
      <c r="D29" s="167"/>
      <c r="E29" s="167"/>
      <c r="F29" s="168"/>
      <c r="G29" s="7"/>
      <c r="H29" s="10"/>
      <c r="I29" s="11">
        <f t="shared" si="1"/>
      </c>
      <c r="J29" s="11">
        <f t="shared" si="2"/>
      </c>
      <c r="K29" s="11">
        <f t="shared" si="3"/>
      </c>
      <c r="L29" s="11">
        <f t="shared" si="4"/>
      </c>
      <c r="M29" s="11">
        <f t="shared" si="5"/>
      </c>
      <c r="N29" s="10"/>
      <c r="O29" s="46">
        <f>SUM(O30:O43)</f>
        <v>0.9999999999999997</v>
      </c>
      <c r="P29" s="47">
        <f>SUM(P30:P43)</f>
        <v>0</v>
      </c>
      <c r="Q29" s="7"/>
      <c r="R29" s="7"/>
      <c r="S29" s="7"/>
      <c r="T29" s="7"/>
      <c r="U29" s="7"/>
    </row>
    <row r="30" spans="1:21" s="1" customFormat="1" ht="27.75" customHeight="1">
      <c r="A30" s="4"/>
      <c r="B30" s="30" t="s">
        <v>44</v>
      </c>
      <c r="C30" s="28" t="s">
        <v>222</v>
      </c>
      <c r="D30" s="34"/>
      <c r="E30" s="28" t="s">
        <v>245</v>
      </c>
      <c r="F30" s="21"/>
      <c r="G30" s="4"/>
      <c r="H30" s="49">
        <v>5</v>
      </c>
      <c r="I30" s="50">
        <f t="shared" si="1"/>
      </c>
      <c r="J30" s="51">
        <f aca="true" t="shared" si="8" ref="J30:J92">IF(H30=2,$J$10,"")</f>
      </c>
      <c r="K30" s="51">
        <f aca="true" t="shared" si="9" ref="K30:K92">IF(H30=3,$K$10,"")</f>
      </c>
      <c r="L30" s="51">
        <f aca="true" t="shared" si="10" ref="L30:L92">IF(H30=4,$L$10,"")</f>
      </c>
      <c r="M30" s="51">
        <f aca="true" t="shared" si="11" ref="M30:M92">IF(H30=7,$M$10,"")</f>
      </c>
      <c r="N30" s="63">
        <f aca="true" t="shared" si="12" ref="N30:N43">SUM(I30:M30)</f>
        <v>0</v>
      </c>
      <c r="O30" s="59">
        <f>1/14</f>
        <v>0.07142857142857142</v>
      </c>
      <c r="P30" s="65">
        <f aca="true" t="shared" si="13" ref="P30:P43">N30*O30</f>
        <v>0</v>
      </c>
      <c r="Q30" s="4"/>
      <c r="R30" s="4"/>
      <c r="S30" s="4"/>
      <c r="T30" s="4"/>
      <c r="U30" s="4"/>
    </row>
    <row r="31" spans="1:21" s="1" customFormat="1" ht="28.5" customHeight="1">
      <c r="A31" s="4"/>
      <c r="B31" s="31" t="s">
        <v>62</v>
      </c>
      <c r="C31" s="33" t="s">
        <v>246</v>
      </c>
      <c r="D31" s="35"/>
      <c r="E31" s="33"/>
      <c r="F31" s="22"/>
      <c r="G31" s="4"/>
      <c r="H31" s="49">
        <v>5</v>
      </c>
      <c r="I31" s="53">
        <f t="shared" si="1"/>
      </c>
      <c r="J31" s="5">
        <f t="shared" si="8"/>
      </c>
      <c r="K31" s="5">
        <f t="shared" si="9"/>
      </c>
      <c r="L31" s="5">
        <f t="shared" si="10"/>
      </c>
      <c r="M31" s="5">
        <f t="shared" si="11"/>
      </c>
      <c r="N31" s="9">
        <f t="shared" si="12"/>
        <v>0</v>
      </c>
      <c r="O31" s="60">
        <f aca="true" t="shared" si="14" ref="O31:O43">1/14</f>
        <v>0.07142857142857142</v>
      </c>
      <c r="P31" s="66">
        <f t="shared" si="13"/>
        <v>0</v>
      </c>
      <c r="Q31" s="4"/>
      <c r="R31" s="4"/>
      <c r="S31" s="4"/>
      <c r="T31" s="4"/>
      <c r="U31" s="4"/>
    </row>
    <row r="32" spans="1:21" s="1" customFormat="1" ht="28.5" customHeight="1">
      <c r="A32" s="4"/>
      <c r="B32" s="31" t="s">
        <v>63</v>
      </c>
      <c r="C32" s="33" t="s">
        <v>64</v>
      </c>
      <c r="D32" s="35"/>
      <c r="E32" s="33" t="s">
        <v>247</v>
      </c>
      <c r="F32" s="22"/>
      <c r="G32" s="4"/>
      <c r="H32" s="49">
        <v>5</v>
      </c>
      <c r="I32" s="53">
        <f t="shared" si="1"/>
      </c>
      <c r="J32" s="5">
        <f t="shared" si="8"/>
      </c>
      <c r="K32" s="5">
        <f t="shared" si="9"/>
      </c>
      <c r="L32" s="5">
        <f t="shared" si="10"/>
      </c>
      <c r="M32" s="5">
        <f t="shared" si="11"/>
      </c>
      <c r="N32" s="9">
        <f t="shared" si="12"/>
        <v>0</v>
      </c>
      <c r="O32" s="60">
        <f t="shared" si="14"/>
        <v>0.07142857142857142</v>
      </c>
      <c r="P32" s="66">
        <f t="shared" si="13"/>
        <v>0</v>
      </c>
      <c r="Q32" s="4"/>
      <c r="R32" s="4"/>
      <c r="S32" s="4"/>
      <c r="T32" s="4"/>
      <c r="U32" s="4"/>
    </row>
    <row r="33" spans="1:21" s="1" customFormat="1" ht="28.5" customHeight="1">
      <c r="A33" s="4"/>
      <c r="B33" s="31" t="s">
        <v>249</v>
      </c>
      <c r="C33" s="33" t="s">
        <v>65</v>
      </c>
      <c r="D33" s="35"/>
      <c r="E33" s="33" t="s">
        <v>248</v>
      </c>
      <c r="F33" s="22"/>
      <c r="G33" s="4"/>
      <c r="H33" s="49">
        <v>5</v>
      </c>
      <c r="I33" s="53">
        <f t="shared" si="1"/>
      </c>
      <c r="J33" s="5">
        <f t="shared" si="8"/>
      </c>
      <c r="K33" s="5">
        <f t="shared" si="9"/>
      </c>
      <c r="L33" s="5">
        <f t="shared" si="10"/>
      </c>
      <c r="M33" s="5">
        <f t="shared" si="11"/>
      </c>
      <c r="N33" s="9">
        <f t="shared" si="12"/>
        <v>0</v>
      </c>
      <c r="O33" s="60">
        <f t="shared" si="14"/>
        <v>0.07142857142857142</v>
      </c>
      <c r="P33" s="66">
        <f t="shared" si="13"/>
        <v>0</v>
      </c>
      <c r="Q33" s="4"/>
      <c r="R33" s="4"/>
      <c r="S33" s="4"/>
      <c r="T33" s="4"/>
      <c r="U33" s="4"/>
    </row>
    <row r="34" spans="1:21" s="1" customFormat="1" ht="28.5" customHeight="1">
      <c r="A34" s="4"/>
      <c r="B34" s="31" t="s">
        <v>66</v>
      </c>
      <c r="C34" s="33" t="s">
        <v>67</v>
      </c>
      <c r="D34" s="35"/>
      <c r="E34" s="33"/>
      <c r="F34" s="22"/>
      <c r="G34" s="4"/>
      <c r="H34" s="49">
        <v>5</v>
      </c>
      <c r="I34" s="53">
        <f t="shared" si="1"/>
      </c>
      <c r="J34" s="5">
        <f t="shared" si="8"/>
      </c>
      <c r="K34" s="5">
        <f t="shared" si="9"/>
      </c>
      <c r="L34" s="5">
        <f t="shared" si="10"/>
      </c>
      <c r="M34" s="5">
        <f t="shared" si="11"/>
      </c>
      <c r="N34" s="9">
        <f t="shared" si="12"/>
        <v>0</v>
      </c>
      <c r="O34" s="60">
        <f t="shared" si="14"/>
        <v>0.07142857142857142</v>
      </c>
      <c r="P34" s="66">
        <f t="shared" si="13"/>
        <v>0</v>
      </c>
      <c r="Q34" s="4"/>
      <c r="R34" s="4"/>
      <c r="S34" s="4"/>
      <c r="T34" s="4"/>
      <c r="U34" s="4"/>
    </row>
    <row r="35" spans="1:21" s="1" customFormat="1" ht="28.5" customHeight="1">
      <c r="A35" s="4"/>
      <c r="B35" s="31" t="s">
        <v>68</v>
      </c>
      <c r="C35" s="33" t="s">
        <v>69</v>
      </c>
      <c r="D35" s="35"/>
      <c r="E35" s="33"/>
      <c r="F35" s="22"/>
      <c r="G35" s="4"/>
      <c r="H35" s="49">
        <v>5</v>
      </c>
      <c r="I35" s="53">
        <f t="shared" si="1"/>
      </c>
      <c r="J35" s="5">
        <f t="shared" si="8"/>
      </c>
      <c r="K35" s="5">
        <f t="shared" si="9"/>
      </c>
      <c r="L35" s="5">
        <f t="shared" si="10"/>
      </c>
      <c r="M35" s="5">
        <f t="shared" si="11"/>
      </c>
      <c r="N35" s="9">
        <f t="shared" si="12"/>
        <v>0</v>
      </c>
      <c r="O35" s="60">
        <f t="shared" si="14"/>
        <v>0.07142857142857142</v>
      </c>
      <c r="P35" s="66">
        <f t="shared" si="13"/>
        <v>0</v>
      </c>
      <c r="Q35" s="4"/>
      <c r="R35" s="4"/>
      <c r="S35" s="4"/>
      <c r="T35" s="4"/>
      <c r="U35" s="4"/>
    </row>
    <row r="36" spans="1:21" s="1" customFormat="1" ht="28.5" customHeight="1">
      <c r="A36" s="4"/>
      <c r="B36" s="31" t="s">
        <v>70</v>
      </c>
      <c r="C36" s="33" t="s">
        <v>71</v>
      </c>
      <c r="D36" s="35"/>
      <c r="E36" s="33"/>
      <c r="F36" s="22"/>
      <c r="G36" s="4"/>
      <c r="H36" s="49">
        <v>5</v>
      </c>
      <c r="I36" s="53">
        <f t="shared" si="1"/>
      </c>
      <c r="J36" s="5">
        <f t="shared" si="8"/>
      </c>
      <c r="K36" s="5">
        <f t="shared" si="9"/>
      </c>
      <c r="L36" s="5">
        <f t="shared" si="10"/>
      </c>
      <c r="M36" s="5">
        <f t="shared" si="11"/>
      </c>
      <c r="N36" s="9">
        <f t="shared" si="12"/>
        <v>0</v>
      </c>
      <c r="O36" s="60">
        <f t="shared" si="14"/>
        <v>0.07142857142857142</v>
      </c>
      <c r="P36" s="66">
        <f t="shared" si="13"/>
        <v>0</v>
      </c>
      <c r="Q36" s="4"/>
      <c r="R36" s="4"/>
      <c r="S36" s="4"/>
      <c r="T36" s="4"/>
      <c r="U36" s="4"/>
    </row>
    <row r="37" spans="1:21" s="1" customFormat="1" ht="28.5" customHeight="1">
      <c r="A37" s="4"/>
      <c r="B37" s="31" t="s">
        <v>72</v>
      </c>
      <c r="C37" s="33" t="s">
        <v>73</v>
      </c>
      <c r="D37" s="35"/>
      <c r="E37" s="33"/>
      <c r="F37" s="22"/>
      <c r="G37" s="4"/>
      <c r="H37" s="49">
        <v>5</v>
      </c>
      <c r="I37" s="53">
        <f t="shared" si="1"/>
      </c>
      <c r="J37" s="5">
        <f t="shared" si="8"/>
      </c>
      <c r="K37" s="5">
        <f t="shared" si="9"/>
      </c>
      <c r="L37" s="5">
        <f t="shared" si="10"/>
      </c>
      <c r="M37" s="5">
        <f t="shared" si="11"/>
      </c>
      <c r="N37" s="9">
        <f t="shared" si="12"/>
        <v>0</v>
      </c>
      <c r="O37" s="60">
        <f t="shared" si="14"/>
        <v>0.07142857142857142</v>
      </c>
      <c r="P37" s="66">
        <f t="shared" si="13"/>
        <v>0</v>
      </c>
      <c r="Q37" s="4"/>
      <c r="R37" s="4"/>
      <c r="S37" s="4"/>
      <c r="T37" s="4"/>
      <c r="U37" s="4"/>
    </row>
    <row r="38" spans="1:21" s="1" customFormat="1" ht="28.5" customHeight="1">
      <c r="A38" s="4"/>
      <c r="B38" s="31" t="s">
        <v>74</v>
      </c>
      <c r="C38" s="33" t="s">
        <v>75</v>
      </c>
      <c r="D38" s="35"/>
      <c r="E38" s="33"/>
      <c r="F38" s="22"/>
      <c r="G38" s="4"/>
      <c r="H38" s="49">
        <v>5</v>
      </c>
      <c r="I38" s="53">
        <f t="shared" si="1"/>
      </c>
      <c r="J38" s="5">
        <f t="shared" si="8"/>
      </c>
      <c r="K38" s="5">
        <f t="shared" si="9"/>
      </c>
      <c r="L38" s="5">
        <f t="shared" si="10"/>
      </c>
      <c r="M38" s="5">
        <f t="shared" si="11"/>
      </c>
      <c r="N38" s="9">
        <f t="shared" si="12"/>
        <v>0</v>
      </c>
      <c r="O38" s="60">
        <f t="shared" si="14"/>
        <v>0.07142857142857142</v>
      </c>
      <c r="P38" s="66">
        <f t="shared" si="13"/>
        <v>0</v>
      </c>
      <c r="Q38" s="4"/>
      <c r="R38" s="4"/>
      <c r="S38" s="4"/>
      <c r="T38" s="4"/>
      <c r="U38" s="4"/>
    </row>
    <row r="39" spans="1:21" s="1" customFormat="1" ht="28.5" customHeight="1">
      <c r="A39" s="4"/>
      <c r="B39" s="31" t="s">
        <v>76</v>
      </c>
      <c r="C39" s="33" t="s">
        <v>328</v>
      </c>
      <c r="D39" s="35"/>
      <c r="E39" s="33"/>
      <c r="F39" s="22"/>
      <c r="G39" s="4"/>
      <c r="H39" s="49">
        <v>5</v>
      </c>
      <c r="I39" s="53">
        <f t="shared" si="1"/>
      </c>
      <c r="J39" s="5">
        <f t="shared" si="8"/>
      </c>
      <c r="K39" s="5">
        <f t="shared" si="9"/>
      </c>
      <c r="L39" s="5">
        <f t="shared" si="10"/>
      </c>
      <c r="M39" s="5">
        <f t="shared" si="11"/>
      </c>
      <c r="N39" s="9">
        <f t="shared" si="12"/>
        <v>0</v>
      </c>
      <c r="O39" s="60">
        <f t="shared" si="14"/>
        <v>0.07142857142857142</v>
      </c>
      <c r="P39" s="66">
        <f t="shared" si="13"/>
        <v>0</v>
      </c>
      <c r="Q39" s="4"/>
      <c r="R39" s="4"/>
      <c r="S39" s="4"/>
      <c r="T39" s="4"/>
      <c r="U39" s="4"/>
    </row>
    <row r="40" spans="1:21" s="1" customFormat="1" ht="28.5" customHeight="1">
      <c r="A40" s="4"/>
      <c r="B40" s="31" t="s">
        <v>77</v>
      </c>
      <c r="C40" s="33" t="s">
        <v>78</v>
      </c>
      <c r="D40" s="35"/>
      <c r="E40" s="33"/>
      <c r="F40" s="22"/>
      <c r="G40" s="4"/>
      <c r="H40" s="49">
        <v>5</v>
      </c>
      <c r="I40" s="53">
        <f t="shared" si="1"/>
      </c>
      <c r="J40" s="5">
        <f t="shared" si="8"/>
      </c>
      <c r="K40" s="5">
        <f t="shared" si="9"/>
      </c>
      <c r="L40" s="5">
        <f t="shared" si="10"/>
      </c>
      <c r="M40" s="5">
        <f t="shared" si="11"/>
      </c>
      <c r="N40" s="9">
        <f t="shared" si="12"/>
        <v>0</v>
      </c>
      <c r="O40" s="60">
        <f t="shared" si="14"/>
        <v>0.07142857142857142</v>
      </c>
      <c r="P40" s="66">
        <f t="shared" si="13"/>
        <v>0</v>
      </c>
      <c r="Q40" s="4"/>
      <c r="R40" s="4"/>
      <c r="S40" s="4"/>
      <c r="T40" s="4"/>
      <c r="U40" s="4"/>
    </row>
    <row r="41" spans="1:21" s="1" customFormat="1" ht="28.5" customHeight="1">
      <c r="A41" s="4"/>
      <c r="B41" s="31" t="s">
        <v>79</v>
      </c>
      <c r="C41" s="33" t="s">
        <v>80</v>
      </c>
      <c r="D41" s="35"/>
      <c r="E41" s="33"/>
      <c r="F41" s="22"/>
      <c r="G41" s="4"/>
      <c r="H41" s="49">
        <v>5</v>
      </c>
      <c r="I41" s="53">
        <f t="shared" si="1"/>
      </c>
      <c r="J41" s="5">
        <f t="shared" si="8"/>
      </c>
      <c r="K41" s="5">
        <f t="shared" si="9"/>
      </c>
      <c r="L41" s="5">
        <f t="shared" si="10"/>
      </c>
      <c r="M41" s="5">
        <f t="shared" si="11"/>
      </c>
      <c r="N41" s="9">
        <f t="shared" si="12"/>
        <v>0</v>
      </c>
      <c r="O41" s="60">
        <f t="shared" si="14"/>
        <v>0.07142857142857142</v>
      </c>
      <c r="P41" s="66">
        <f t="shared" si="13"/>
        <v>0</v>
      </c>
      <c r="Q41" s="4"/>
      <c r="R41" s="4"/>
      <c r="S41" s="4"/>
      <c r="T41" s="4"/>
      <c r="U41" s="4"/>
    </row>
    <row r="42" spans="1:21" s="1" customFormat="1" ht="28.5" customHeight="1">
      <c r="A42" s="4"/>
      <c r="B42" s="31">
        <v>7.7</v>
      </c>
      <c r="C42" s="33" t="s">
        <v>329</v>
      </c>
      <c r="D42" s="35"/>
      <c r="E42" s="33"/>
      <c r="F42" s="22"/>
      <c r="G42" s="4"/>
      <c r="H42" s="49">
        <v>5</v>
      </c>
      <c r="I42" s="53">
        <f t="shared" si="1"/>
      </c>
      <c r="J42" s="5">
        <f t="shared" si="8"/>
      </c>
      <c r="K42" s="5">
        <f t="shared" si="9"/>
      </c>
      <c r="L42" s="5">
        <f t="shared" si="10"/>
      </c>
      <c r="M42" s="5">
        <f t="shared" si="11"/>
      </c>
      <c r="N42" s="9">
        <f t="shared" si="12"/>
        <v>0</v>
      </c>
      <c r="O42" s="60">
        <f t="shared" si="14"/>
        <v>0.07142857142857142</v>
      </c>
      <c r="P42" s="66">
        <f t="shared" si="13"/>
        <v>0</v>
      </c>
      <c r="Q42" s="4"/>
      <c r="R42" s="4"/>
      <c r="S42" s="4"/>
      <c r="T42" s="4"/>
      <c r="U42" s="4"/>
    </row>
    <row r="43" spans="1:21" s="1" customFormat="1" ht="28.5" customHeight="1" thickBot="1">
      <c r="A43" s="4"/>
      <c r="B43" s="37">
        <v>7.7</v>
      </c>
      <c r="C43" s="26" t="s">
        <v>330</v>
      </c>
      <c r="D43" s="38"/>
      <c r="E43" s="26"/>
      <c r="F43" s="29"/>
      <c r="G43" s="4"/>
      <c r="H43" s="49">
        <v>5</v>
      </c>
      <c r="I43" s="55">
        <f t="shared" si="1"/>
      </c>
      <c r="J43" s="56">
        <f t="shared" si="8"/>
      </c>
      <c r="K43" s="56">
        <f t="shared" si="9"/>
      </c>
      <c r="L43" s="56">
        <f t="shared" si="10"/>
      </c>
      <c r="M43" s="56">
        <f t="shared" si="11"/>
      </c>
      <c r="N43" s="64">
        <f t="shared" si="12"/>
        <v>0</v>
      </c>
      <c r="O43" s="61">
        <f t="shared" si="14"/>
        <v>0.07142857142857142</v>
      </c>
      <c r="P43" s="67">
        <f t="shared" si="13"/>
        <v>0</v>
      </c>
      <c r="Q43" s="4"/>
      <c r="R43" s="4"/>
      <c r="S43" s="4"/>
      <c r="T43" s="4"/>
      <c r="U43" s="4"/>
    </row>
    <row r="44" spans="1:21" ht="19.5" thickBot="1">
      <c r="A44" s="7"/>
      <c r="B44" s="163" t="s">
        <v>272</v>
      </c>
      <c r="C44" s="164"/>
      <c r="D44" s="164"/>
      <c r="E44" s="164"/>
      <c r="F44" s="165"/>
      <c r="G44" s="7"/>
      <c r="H44" s="10"/>
      <c r="I44" s="11">
        <f t="shared" si="1"/>
      </c>
      <c r="J44" s="11">
        <f t="shared" si="8"/>
      </c>
      <c r="K44" s="11">
        <f t="shared" si="9"/>
      </c>
      <c r="L44" s="11">
        <f t="shared" si="10"/>
      </c>
      <c r="M44" s="11">
        <f t="shared" si="11"/>
      </c>
      <c r="N44" s="10"/>
      <c r="O44" s="68">
        <f>SUM(O45:O53)</f>
        <v>1.0000000000000002</v>
      </c>
      <c r="P44" s="69">
        <f>SUM(P45:P53)</f>
        <v>0</v>
      </c>
      <c r="Q44" s="7"/>
      <c r="R44" s="7"/>
      <c r="S44" s="7"/>
      <c r="T44" s="7"/>
      <c r="U44" s="7"/>
    </row>
    <row r="45" spans="1:21" s="1" customFormat="1" ht="28.5" customHeight="1">
      <c r="A45" s="4"/>
      <c r="B45" s="30" t="s">
        <v>81</v>
      </c>
      <c r="C45" s="28" t="s">
        <v>82</v>
      </c>
      <c r="D45" s="34"/>
      <c r="E45" s="28"/>
      <c r="F45" s="21"/>
      <c r="G45" s="4"/>
      <c r="H45" s="49">
        <v>5</v>
      </c>
      <c r="I45" s="50">
        <f t="shared" si="1"/>
      </c>
      <c r="J45" s="51">
        <f t="shared" si="8"/>
      </c>
      <c r="K45" s="51">
        <f t="shared" si="9"/>
      </c>
      <c r="L45" s="51">
        <f t="shared" si="10"/>
      </c>
      <c r="M45" s="51">
        <f t="shared" si="11"/>
      </c>
      <c r="N45" s="63">
        <f aca="true" t="shared" si="15" ref="N45:N53">SUM(I45:M45)</f>
        <v>0</v>
      </c>
      <c r="O45" s="59">
        <f aca="true" t="shared" si="16" ref="O45:O53">1/9</f>
        <v>0.1111111111111111</v>
      </c>
      <c r="P45" s="65">
        <f aca="true" t="shared" si="17" ref="P45:P53">N45*O45</f>
        <v>0</v>
      </c>
      <c r="Q45" s="4"/>
      <c r="R45" s="4"/>
      <c r="S45" s="4"/>
      <c r="T45" s="4"/>
      <c r="U45" s="4"/>
    </row>
    <row r="46" spans="1:21" s="1" customFormat="1" ht="28.5" customHeight="1">
      <c r="A46" s="4"/>
      <c r="B46" s="31" t="s">
        <v>83</v>
      </c>
      <c r="C46" s="33" t="s">
        <v>84</v>
      </c>
      <c r="D46" s="35"/>
      <c r="E46" s="33"/>
      <c r="F46" s="22"/>
      <c r="G46" s="4"/>
      <c r="H46" s="49">
        <v>5</v>
      </c>
      <c r="I46" s="53">
        <f t="shared" si="1"/>
      </c>
      <c r="J46" s="5">
        <f t="shared" si="8"/>
      </c>
      <c r="K46" s="5">
        <f t="shared" si="9"/>
      </c>
      <c r="L46" s="5">
        <f t="shared" si="10"/>
      </c>
      <c r="M46" s="5">
        <f t="shared" si="11"/>
      </c>
      <c r="N46" s="9">
        <f t="shared" si="15"/>
        <v>0</v>
      </c>
      <c r="O46" s="60">
        <f t="shared" si="16"/>
        <v>0.1111111111111111</v>
      </c>
      <c r="P46" s="66">
        <f t="shared" si="17"/>
        <v>0</v>
      </c>
      <c r="Q46" s="4"/>
      <c r="R46" s="4"/>
      <c r="S46" s="4"/>
      <c r="T46" s="4"/>
      <c r="U46" s="4"/>
    </row>
    <row r="47" spans="1:21" s="1" customFormat="1" ht="28.5" customHeight="1">
      <c r="A47" s="4"/>
      <c r="B47" s="31" t="s">
        <v>85</v>
      </c>
      <c r="C47" s="33" t="s">
        <v>86</v>
      </c>
      <c r="D47" s="35"/>
      <c r="E47" s="33"/>
      <c r="F47" s="22"/>
      <c r="G47" s="4"/>
      <c r="H47" s="49">
        <v>5</v>
      </c>
      <c r="I47" s="53">
        <f t="shared" si="1"/>
      </c>
      <c r="J47" s="5">
        <f t="shared" si="8"/>
      </c>
      <c r="K47" s="5">
        <f t="shared" si="9"/>
      </c>
      <c r="L47" s="5">
        <f t="shared" si="10"/>
      </c>
      <c r="M47" s="5">
        <f t="shared" si="11"/>
      </c>
      <c r="N47" s="9">
        <f t="shared" si="15"/>
        <v>0</v>
      </c>
      <c r="O47" s="60">
        <f t="shared" si="16"/>
        <v>0.1111111111111111</v>
      </c>
      <c r="P47" s="66">
        <f t="shared" si="17"/>
        <v>0</v>
      </c>
      <c r="Q47" s="4"/>
      <c r="R47" s="4"/>
      <c r="S47" s="4"/>
      <c r="T47" s="4"/>
      <c r="U47" s="4"/>
    </row>
    <row r="48" spans="1:21" s="1" customFormat="1" ht="28.5" customHeight="1">
      <c r="A48" s="4"/>
      <c r="B48" s="31" t="s">
        <v>87</v>
      </c>
      <c r="C48" s="33" t="s">
        <v>88</v>
      </c>
      <c r="D48" s="35"/>
      <c r="E48" s="33"/>
      <c r="F48" s="22"/>
      <c r="G48" s="4"/>
      <c r="H48" s="49">
        <v>5</v>
      </c>
      <c r="I48" s="53">
        <f t="shared" si="1"/>
      </c>
      <c r="J48" s="5">
        <f t="shared" si="8"/>
      </c>
      <c r="K48" s="5">
        <f t="shared" si="9"/>
      </c>
      <c r="L48" s="5">
        <f t="shared" si="10"/>
      </c>
      <c r="M48" s="5">
        <f t="shared" si="11"/>
      </c>
      <c r="N48" s="9">
        <f t="shared" si="15"/>
        <v>0</v>
      </c>
      <c r="O48" s="60">
        <f t="shared" si="16"/>
        <v>0.1111111111111111</v>
      </c>
      <c r="P48" s="66">
        <f t="shared" si="17"/>
        <v>0</v>
      </c>
      <c r="Q48" s="4"/>
      <c r="R48" s="4"/>
      <c r="S48" s="4"/>
      <c r="T48" s="4"/>
      <c r="U48" s="4"/>
    </row>
    <row r="49" spans="1:21" s="1" customFormat="1" ht="28.5" customHeight="1">
      <c r="A49" s="4"/>
      <c r="B49" s="31" t="s">
        <v>87</v>
      </c>
      <c r="C49" s="33" t="s">
        <v>89</v>
      </c>
      <c r="D49" s="35"/>
      <c r="E49" s="33"/>
      <c r="F49" s="22"/>
      <c r="G49" s="4"/>
      <c r="H49" s="49">
        <v>5</v>
      </c>
      <c r="I49" s="53">
        <f t="shared" si="1"/>
      </c>
      <c r="J49" s="5">
        <f t="shared" si="8"/>
      </c>
      <c r="K49" s="5">
        <f t="shared" si="9"/>
      </c>
      <c r="L49" s="5">
        <f t="shared" si="10"/>
      </c>
      <c r="M49" s="5">
        <f t="shared" si="11"/>
      </c>
      <c r="N49" s="9">
        <f t="shared" si="15"/>
        <v>0</v>
      </c>
      <c r="O49" s="60">
        <f t="shared" si="16"/>
        <v>0.1111111111111111</v>
      </c>
      <c r="P49" s="66">
        <f t="shared" si="17"/>
        <v>0</v>
      </c>
      <c r="Q49" s="4"/>
      <c r="R49" s="4"/>
      <c r="S49" s="4"/>
      <c r="T49" s="4"/>
      <c r="U49" s="4"/>
    </row>
    <row r="50" spans="1:21" s="1" customFormat="1" ht="28.5" customHeight="1">
      <c r="A50" s="4"/>
      <c r="B50" s="31" t="s">
        <v>90</v>
      </c>
      <c r="C50" s="33" t="s">
        <v>91</v>
      </c>
      <c r="D50" s="35"/>
      <c r="E50" s="33"/>
      <c r="F50" s="22"/>
      <c r="G50" s="4"/>
      <c r="H50" s="49">
        <v>5</v>
      </c>
      <c r="I50" s="53">
        <f t="shared" si="1"/>
      </c>
      <c r="J50" s="5">
        <f t="shared" si="8"/>
      </c>
      <c r="K50" s="5">
        <f t="shared" si="9"/>
      </c>
      <c r="L50" s="5">
        <f t="shared" si="10"/>
      </c>
      <c r="M50" s="5">
        <f t="shared" si="11"/>
      </c>
      <c r="N50" s="9">
        <f t="shared" si="15"/>
        <v>0</v>
      </c>
      <c r="O50" s="60">
        <f t="shared" si="16"/>
        <v>0.1111111111111111</v>
      </c>
      <c r="P50" s="66">
        <f t="shared" si="17"/>
        <v>0</v>
      </c>
      <c r="Q50" s="4"/>
      <c r="R50" s="4"/>
      <c r="S50" s="4"/>
      <c r="T50" s="4"/>
      <c r="U50" s="4"/>
    </row>
    <row r="51" spans="1:21" s="1" customFormat="1" ht="28.5" customHeight="1">
      <c r="A51" s="4"/>
      <c r="B51" s="31" t="s">
        <v>90</v>
      </c>
      <c r="C51" s="33" t="s">
        <v>92</v>
      </c>
      <c r="D51" s="35"/>
      <c r="E51" s="33"/>
      <c r="F51" s="22"/>
      <c r="G51" s="4"/>
      <c r="H51" s="49">
        <v>5</v>
      </c>
      <c r="I51" s="53">
        <f t="shared" si="1"/>
      </c>
      <c r="J51" s="5">
        <f t="shared" si="8"/>
      </c>
      <c r="K51" s="5">
        <f t="shared" si="9"/>
      </c>
      <c r="L51" s="5">
        <f t="shared" si="10"/>
      </c>
      <c r="M51" s="5">
        <f t="shared" si="11"/>
      </c>
      <c r="N51" s="9">
        <f t="shared" si="15"/>
        <v>0</v>
      </c>
      <c r="O51" s="60">
        <f t="shared" si="16"/>
        <v>0.1111111111111111</v>
      </c>
      <c r="P51" s="66">
        <f t="shared" si="17"/>
        <v>0</v>
      </c>
      <c r="Q51" s="4"/>
      <c r="R51" s="4"/>
      <c r="S51" s="4"/>
      <c r="T51" s="4"/>
      <c r="U51" s="4"/>
    </row>
    <row r="52" spans="1:21" s="1" customFormat="1" ht="28.5" customHeight="1">
      <c r="A52" s="4"/>
      <c r="B52" s="31">
        <v>7.7</v>
      </c>
      <c r="C52" s="33" t="s">
        <v>331</v>
      </c>
      <c r="D52" s="35"/>
      <c r="E52" s="33"/>
      <c r="F52" s="22"/>
      <c r="G52" s="4"/>
      <c r="H52" s="49">
        <v>5</v>
      </c>
      <c r="I52" s="53">
        <f t="shared" si="1"/>
      </c>
      <c r="J52" s="5">
        <f t="shared" si="8"/>
      </c>
      <c r="K52" s="5">
        <f t="shared" si="9"/>
      </c>
      <c r="L52" s="5">
        <f t="shared" si="10"/>
      </c>
      <c r="M52" s="5">
        <f t="shared" si="11"/>
      </c>
      <c r="N52" s="9">
        <f t="shared" si="15"/>
        <v>0</v>
      </c>
      <c r="O52" s="60">
        <f t="shared" si="16"/>
        <v>0.1111111111111111</v>
      </c>
      <c r="P52" s="66">
        <f t="shared" si="17"/>
        <v>0</v>
      </c>
      <c r="Q52" s="4"/>
      <c r="R52" s="4"/>
      <c r="S52" s="4"/>
      <c r="T52" s="4"/>
      <c r="U52" s="4"/>
    </row>
    <row r="53" spans="1:21" s="1" customFormat="1" ht="28.5" customHeight="1" thickBot="1">
      <c r="A53" s="4"/>
      <c r="B53" s="37">
        <v>7.7</v>
      </c>
      <c r="C53" s="26" t="s">
        <v>332</v>
      </c>
      <c r="D53" s="38"/>
      <c r="E53" s="26"/>
      <c r="F53" s="29"/>
      <c r="G53" s="4"/>
      <c r="H53" s="49">
        <v>5</v>
      </c>
      <c r="I53" s="55">
        <f t="shared" si="1"/>
      </c>
      <c r="J53" s="56">
        <f t="shared" si="8"/>
      </c>
      <c r="K53" s="56">
        <f t="shared" si="9"/>
      </c>
      <c r="L53" s="56">
        <f t="shared" si="10"/>
      </c>
      <c r="M53" s="56">
        <f t="shared" si="11"/>
      </c>
      <c r="N53" s="64">
        <f t="shared" si="15"/>
        <v>0</v>
      </c>
      <c r="O53" s="61">
        <f t="shared" si="16"/>
        <v>0.1111111111111111</v>
      </c>
      <c r="P53" s="67">
        <f t="shared" si="17"/>
        <v>0</v>
      </c>
      <c r="Q53" s="4"/>
      <c r="R53" s="4"/>
      <c r="S53" s="4"/>
      <c r="T53" s="4"/>
      <c r="U53" s="4"/>
    </row>
    <row r="54" spans="1:21" ht="19.5" thickBot="1">
      <c r="A54" s="7"/>
      <c r="B54" s="163" t="s">
        <v>260</v>
      </c>
      <c r="C54" s="164"/>
      <c r="D54" s="164"/>
      <c r="E54" s="164"/>
      <c r="F54" s="165"/>
      <c r="G54" s="7"/>
      <c r="H54" s="10"/>
      <c r="I54" s="11">
        <f t="shared" si="1"/>
      </c>
      <c r="J54" s="11">
        <f t="shared" si="8"/>
      </c>
      <c r="K54" s="11">
        <f t="shared" si="9"/>
      </c>
      <c r="L54" s="11">
        <f t="shared" si="10"/>
      </c>
      <c r="M54" s="11">
        <f t="shared" si="11"/>
      </c>
      <c r="N54" s="10"/>
      <c r="O54" s="68">
        <f>SUM(O55:O61)</f>
        <v>0.9999999999999998</v>
      </c>
      <c r="P54" s="69">
        <f>SUM(P55:P61)</f>
        <v>0</v>
      </c>
      <c r="Q54" s="7"/>
      <c r="R54" s="7"/>
      <c r="S54" s="7"/>
      <c r="T54" s="7"/>
      <c r="U54" s="7"/>
    </row>
    <row r="55" spans="1:21" s="1" customFormat="1" ht="28.5" customHeight="1">
      <c r="A55" s="4"/>
      <c r="B55" s="30" t="s">
        <v>0</v>
      </c>
      <c r="C55" s="28" t="s">
        <v>1</v>
      </c>
      <c r="D55" s="34"/>
      <c r="E55" s="28"/>
      <c r="F55" s="21"/>
      <c r="G55" s="4"/>
      <c r="H55" s="49">
        <v>5</v>
      </c>
      <c r="I55" s="50">
        <f t="shared" si="1"/>
      </c>
      <c r="J55" s="51">
        <f t="shared" si="8"/>
      </c>
      <c r="K55" s="51">
        <f t="shared" si="9"/>
      </c>
      <c r="L55" s="51">
        <f t="shared" si="10"/>
      </c>
      <c r="M55" s="51">
        <f t="shared" si="11"/>
      </c>
      <c r="N55" s="63">
        <f aca="true" t="shared" si="18" ref="N55:N61">SUM(I55:M55)</f>
        <v>0</v>
      </c>
      <c r="O55" s="59">
        <f aca="true" t="shared" si="19" ref="O55:O61">1/7</f>
        <v>0.14285714285714285</v>
      </c>
      <c r="P55" s="65">
        <f aca="true" t="shared" si="20" ref="P55:P61">N55*O55</f>
        <v>0</v>
      </c>
      <c r="Q55" s="4"/>
      <c r="R55" s="4"/>
      <c r="S55" s="4"/>
      <c r="T55" s="4"/>
      <c r="U55" s="4"/>
    </row>
    <row r="56" spans="1:21" s="1" customFormat="1" ht="28.5" customHeight="1">
      <c r="A56" s="4"/>
      <c r="B56" s="31" t="s">
        <v>0</v>
      </c>
      <c r="C56" s="33" t="s">
        <v>2</v>
      </c>
      <c r="D56" s="35"/>
      <c r="E56" s="33"/>
      <c r="F56" s="22"/>
      <c r="G56" s="4"/>
      <c r="H56" s="49">
        <v>5</v>
      </c>
      <c r="I56" s="53">
        <f t="shared" si="1"/>
      </c>
      <c r="J56" s="5">
        <f t="shared" si="8"/>
      </c>
      <c r="K56" s="5">
        <f t="shared" si="9"/>
      </c>
      <c r="L56" s="5">
        <f t="shared" si="10"/>
      </c>
      <c r="M56" s="5">
        <f t="shared" si="11"/>
      </c>
      <c r="N56" s="9">
        <f t="shared" si="18"/>
        <v>0</v>
      </c>
      <c r="O56" s="60">
        <f t="shared" si="19"/>
        <v>0.14285714285714285</v>
      </c>
      <c r="P56" s="66">
        <f t="shared" si="20"/>
        <v>0</v>
      </c>
      <c r="Q56" s="4"/>
      <c r="R56" s="4"/>
      <c r="S56" s="4"/>
      <c r="T56" s="4"/>
      <c r="U56" s="4"/>
    </row>
    <row r="57" spans="1:21" s="1" customFormat="1" ht="28.5" customHeight="1">
      <c r="A57" s="4"/>
      <c r="B57" s="31" t="s">
        <v>42</v>
      </c>
      <c r="C57" s="33" t="s">
        <v>333</v>
      </c>
      <c r="D57" s="35"/>
      <c r="E57" s="33"/>
      <c r="F57" s="22"/>
      <c r="G57" s="4"/>
      <c r="H57" s="49">
        <v>5</v>
      </c>
      <c r="I57" s="53">
        <f t="shared" si="1"/>
      </c>
      <c r="J57" s="5">
        <f t="shared" si="8"/>
      </c>
      <c r="K57" s="5">
        <f t="shared" si="9"/>
      </c>
      <c r="L57" s="5">
        <f t="shared" si="10"/>
      </c>
      <c r="M57" s="5">
        <f t="shared" si="11"/>
      </c>
      <c r="N57" s="9">
        <f t="shared" si="18"/>
        <v>0</v>
      </c>
      <c r="O57" s="60">
        <f t="shared" si="19"/>
        <v>0.14285714285714285</v>
      </c>
      <c r="P57" s="66">
        <f t="shared" si="20"/>
        <v>0</v>
      </c>
      <c r="Q57" s="4"/>
      <c r="R57" s="4"/>
      <c r="S57" s="4"/>
      <c r="T57" s="4"/>
      <c r="U57" s="4"/>
    </row>
    <row r="58" spans="1:21" s="1" customFormat="1" ht="34.5" customHeight="1">
      <c r="A58" s="4"/>
      <c r="B58" s="31" t="s">
        <v>3</v>
      </c>
      <c r="C58" s="33" t="s">
        <v>334</v>
      </c>
      <c r="D58" s="35"/>
      <c r="E58" s="33"/>
      <c r="F58" s="22"/>
      <c r="G58" s="4"/>
      <c r="H58" s="49">
        <v>5</v>
      </c>
      <c r="I58" s="53">
        <f t="shared" si="1"/>
      </c>
      <c r="J58" s="5">
        <f t="shared" si="8"/>
      </c>
      <c r="K58" s="5">
        <f t="shared" si="9"/>
      </c>
      <c r="L58" s="5">
        <f t="shared" si="10"/>
      </c>
      <c r="M58" s="5">
        <f t="shared" si="11"/>
      </c>
      <c r="N58" s="9">
        <f t="shared" si="18"/>
        <v>0</v>
      </c>
      <c r="O58" s="60">
        <f t="shared" si="19"/>
        <v>0.14285714285714285</v>
      </c>
      <c r="P58" s="66">
        <f t="shared" si="20"/>
        <v>0</v>
      </c>
      <c r="Q58" s="4"/>
      <c r="R58" s="4"/>
      <c r="S58" s="4"/>
      <c r="T58" s="4"/>
      <c r="U58" s="4"/>
    </row>
    <row r="59" spans="1:21" s="1" customFormat="1" ht="28.5" customHeight="1">
      <c r="A59" s="4"/>
      <c r="B59" s="31" t="s">
        <v>118</v>
      </c>
      <c r="C59" s="33" t="s">
        <v>119</v>
      </c>
      <c r="D59" s="35"/>
      <c r="E59" s="33"/>
      <c r="F59" s="22"/>
      <c r="G59" s="4"/>
      <c r="H59" s="49">
        <v>5</v>
      </c>
      <c r="I59" s="53">
        <f t="shared" si="1"/>
      </c>
      <c r="J59" s="5">
        <f t="shared" si="8"/>
      </c>
      <c r="K59" s="5">
        <f t="shared" si="9"/>
      </c>
      <c r="L59" s="5">
        <f t="shared" si="10"/>
      </c>
      <c r="M59" s="5">
        <f t="shared" si="11"/>
      </c>
      <c r="N59" s="9">
        <f t="shared" si="18"/>
        <v>0</v>
      </c>
      <c r="O59" s="60">
        <f t="shared" si="19"/>
        <v>0.14285714285714285</v>
      </c>
      <c r="P59" s="66">
        <f t="shared" si="20"/>
        <v>0</v>
      </c>
      <c r="Q59" s="4"/>
      <c r="R59" s="4"/>
      <c r="S59" s="4"/>
      <c r="T59" s="4"/>
      <c r="U59" s="4"/>
    </row>
    <row r="60" spans="1:21" s="1" customFormat="1" ht="28.5" customHeight="1">
      <c r="A60" s="4"/>
      <c r="B60" s="31" t="s">
        <v>118</v>
      </c>
      <c r="C60" s="33" t="s">
        <v>299</v>
      </c>
      <c r="D60" s="35"/>
      <c r="E60" s="33"/>
      <c r="F60" s="22"/>
      <c r="G60" s="4"/>
      <c r="H60" s="49">
        <v>5</v>
      </c>
      <c r="I60" s="53">
        <f t="shared" si="1"/>
      </c>
      <c r="J60" s="5">
        <f t="shared" si="8"/>
      </c>
      <c r="K60" s="5">
        <f t="shared" si="9"/>
      </c>
      <c r="L60" s="5">
        <f t="shared" si="10"/>
      </c>
      <c r="M60" s="5">
        <f t="shared" si="11"/>
      </c>
      <c r="N60" s="9">
        <f t="shared" si="18"/>
        <v>0</v>
      </c>
      <c r="O60" s="60">
        <f t="shared" si="19"/>
        <v>0.14285714285714285</v>
      </c>
      <c r="P60" s="66">
        <f t="shared" si="20"/>
        <v>0</v>
      </c>
      <c r="Q60" s="4"/>
      <c r="R60" s="4"/>
      <c r="S60" s="4"/>
      <c r="T60" s="4"/>
      <c r="U60" s="4"/>
    </row>
    <row r="61" spans="1:21" s="1" customFormat="1" ht="28.5" customHeight="1" thickBot="1">
      <c r="A61" s="4"/>
      <c r="B61" s="37">
        <v>7.7</v>
      </c>
      <c r="C61" s="26" t="s">
        <v>131</v>
      </c>
      <c r="D61" s="38"/>
      <c r="E61" s="26"/>
      <c r="F61" s="29"/>
      <c r="G61" s="4"/>
      <c r="H61" s="49">
        <v>5</v>
      </c>
      <c r="I61" s="55">
        <f t="shared" si="1"/>
      </c>
      <c r="J61" s="56">
        <f t="shared" si="8"/>
      </c>
      <c r="K61" s="56">
        <f t="shared" si="9"/>
      </c>
      <c r="L61" s="56">
        <f t="shared" si="10"/>
      </c>
      <c r="M61" s="56">
        <f t="shared" si="11"/>
      </c>
      <c r="N61" s="64">
        <f t="shared" si="18"/>
        <v>0</v>
      </c>
      <c r="O61" s="61">
        <f t="shared" si="19"/>
        <v>0.14285714285714285</v>
      </c>
      <c r="P61" s="67">
        <f t="shared" si="20"/>
        <v>0</v>
      </c>
      <c r="Q61" s="4"/>
      <c r="R61" s="4"/>
      <c r="S61" s="4"/>
      <c r="T61" s="4"/>
      <c r="U61" s="4"/>
    </row>
    <row r="62" spans="1:21" ht="19.5" thickBot="1">
      <c r="A62" s="7"/>
      <c r="B62" s="163" t="s">
        <v>261</v>
      </c>
      <c r="C62" s="164"/>
      <c r="D62" s="164"/>
      <c r="E62" s="164"/>
      <c r="F62" s="165"/>
      <c r="G62" s="7"/>
      <c r="H62" s="10"/>
      <c r="I62" s="11">
        <f t="shared" si="1"/>
      </c>
      <c r="J62" s="11">
        <f t="shared" si="8"/>
      </c>
      <c r="K62" s="11">
        <f t="shared" si="9"/>
      </c>
      <c r="L62" s="11">
        <f t="shared" si="10"/>
      </c>
      <c r="M62" s="11">
        <f t="shared" si="11"/>
      </c>
      <c r="N62" s="10"/>
      <c r="O62" s="68">
        <f>SUM(O63:O76)</f>
        <v>0.9999999999999997</v>
      </c>
      <c r="P62" s="69">
        <f>SUM(P63:P76)</f>
        <v>0</v>
      </c>
      <c r="Q62" s="7"/>
      <c r="R62" s="7"/>
      <c r="S62" s="7"/>
      <c r="T62" s="7"/>
      <c r="U62" s="7"/>
    </row>
    <row r="63" spans="1:21" s="1" customFormat="1" ht="28.5" customHeight="1">
      <c r="A63" s="4"/>
      <c r="B63" s="30" t="s">
        <v>120</v>
      </c>
      <c r="C63" s="28" t="s">
        <v>223</v>
      </c>
      <c r="D63" s="34"/>
      <c r="E63" s="28"/>
      <c r="F63" s="21"/>
      <c r="G63" s="4"/>
      <c r="H63" s="49">
        <v>5</v>
      </c>
      <c r="I63" s="50">
        <f t="shared" si="1"/>
      </c>
      <c r="J63" s="51">
        <f t="shared" si="8"/>
      </c>
      <c r="K63" s="51">
        <f t="shared" si="9"/>
      </c>
      <c r="L63" s="51">
        <f t="shared" si="10"/>
      </c>
      <c r="M63" s="51">
        <f t="shared" si="11"/>
      </c>
      <c r="N63" s="63">
        <f aca="true" t="shared" si="21" ref="N63:N76">SUM(I63:M63)</f>
        <v>0</v>
      </c>
      <c r="O63" s="59">
        <f>1/14</f>
        <v>0.07142857142857142</v>
      </c>
      <c r="P63" s="65">
        <f aca="true" t="shared" si="22" ref="P63:P76">N63*O63</f>
        <v>0</v>
      </c>
      <c r="Q63" s="4"/>
      <c r="R63" s="4"/>
      <c r="S63" s="4"/>
      <c r="T63" s="4"/>
      <c r="U63" s="4"/>
    </row>
    <row r="64" spans="1:21" s="1" customFormat="1" ht="28.5" customHeight="1">
      <c r="A64" s="4"/>
      <c r="B64" s="31">
        <v>7.9</v>
      </c>
      <c r="C64" s="33" t="s">
        <v>225</v>
      </c>
      <c r="D64" s="35"/>
      <c r="E64" s="33"/>
      <c r="F64" s="22"/>
      <c r="G64" s="4"/>
      <c r="H64" s="49">
        <v>5</v>
      </c>
      <c r="I64" s="53">
        <f t="shared" si="1"/>
      </c>
      <c r="J64" s="5">
        <f t="shared" si="8"/>
      </c>
      <c r="K64" s="5">
        <f t="shared" si="9"/>
      </c>
      <c r="L64" s="5">
        <f t="shared" si="10"/>
      </c>
      <c r="M64" s="5">
        <f t="shared" si="11"/>
      </c>
      <c r="N64" s="9">
        <f t="shared" si="21"/>
        <v>0</v>
      </c>
      <c r="O64" s="60">
        <f aca="true" t="shared" si="23" ref="O64:O76">1/14</f>
        <v>0.07142857142857142</v>
      </c>
      <c r="P64" s="66">
        <f t="shared" si="22"/>
        <v>0</v>
      </c>
      <c r="Q64" s="4"/>
      <c r="R64" s="4"/>
      <c r="S64" s="4"/>
      <c r="T64" s="4"/>
      <c r="U64" s="4"/>
    </row>
    <row r="65" spans="1:21" s="1" customFormat="1" ht="27.75" customHeight="1">
      <c r="A65" s="4"/>
      <c r="B65" s="31" t="s">
        <v>125</v>
      </c>
      <c r="C65" s="33" t="s">
        <v>126</v>
      </c>
      <c r="D65" s="35"/>
      <c r="E65" s="33"/>
      <c r="F65" s="22"/>
      <c r="G65" s="4"/>
      <c r="H65" s="49">
        <v>5</v>
      </c>
      <c r="I65" s="53">
        <f t="shared" si="1"/>
      </c>
      <c r="J65" s="5">
        <f t="shared" si="8"/>
      </c>
      <c r="K65" s="5">
        <f t="shared" si="9"/>
      </c>
      <c r="L65" s="5">
        <f t="shared" si="10"/>
      </c>
      <c r="M65" s="5">
        <f t="shared" si="11"/>
      </c>
      <c r="N65" s="9">
        <f t="shared" si="21"/>
        <v>0</v>
      </c>
      <c r="O65" s="60">
        <f t="shared" si="23"/>
        <v>0.07142857142857142</v>
      </c>
      <c r="P65" s="66">
        <f t="shared" si="22"/>
        <v>0</v>
      </c>
      <c r="Q65" s="4"/>
      <c r="R65" s="4"/>
      <c r="S65" s="4"/>
      <c r="T65" s="4"/>
      <c r="U65" s="4"/>
    </row>
    <row r="66" spans="1:21" s="1" customFormat="1" ht="28.5" customHeight="1">
      <c r="A66" s="4"/>
      <c r="B66" s="31">
        <v>7.8</v>
      </c>
      <c r="C66" s="33" t="s">
        <v>124</v>
      </c>
      <c r="D66" s="35"/>
      <c r="E66" s="33"/>
      <c r="F66" s="22"/>
      <c r="G66" s="4"/>
      <c r="H66" s="49">
        <v>5</v>
      </c>
      <c r="I66" s="53">
        <f t="shared" si="1"/>
      </c>
      <c r="J66" s="5">
        <f t="shared" si="8"/>
      </c>
      <c r="K66" s="5">
        <f t="shared" si="9"/>
      </c>
      <c r="L66" s="5">
        <f t="shared" si="10"/>
      </c>
      <c r="M66" s="5">
        <f t="shared" si="11"/>
      </c>
      <c r="N66" s="9">
        <f t="shared" si="21"/>
        <v>0</v>
      </c>
      <c r="O66" s="60">
        <f t="shared" si="23"/>
        <v>0.07142857142857142</v>
      </c>
      <c r="P66" s="66">
        <f t="shared" si="22"/>
        <v>0</v>
      </c>
      <c r="Q66" s="4"/>
      <c r="R66" s="4"/>
      <c r="S66" s="4"/>
      <c r="T66" s="4"/>
      <c r="U66" s="4"/>
    </row>
    <row r="67" spans="1:21" s="1" customFormat="1" ht="27.75" customHeight="1">
      <c r="A67" s="4"/>
      <c r="B67" s="31" t="s">
        <v>125</v>
      </c>
      <c r="C67" s="33" t="s">
        <v>220</v>
      </c>
      <c r="D67" s="35"/>
      <c r="E67" s="33"/>
      <c r="F67" s="22"/>
      <c r="G67" s="4"/>
      <c r="H67" s="49">
        <v>5</v>
      </c>
      <c r="I67" s="53">
        <f t="shared" si="1"/>
      </c>
      <c r="J67" s="5">
        <f t="shared" si="8"/>
      </c>
      <c r="K67" s="5">
        <f t="shared" si="9"/>
      </c>
      <c r="L67" s="5">
        <f t="shared" si="10"/>
      </c>
      <c r="M67" s="5">
        <f t="shared" si="11"/>
      </c>
      <c r="N67" s="9">
        <f t="shared" si="21"/>
        <v>0</v>
      </c>
      <c r="O67" s="60">
        <f t="shared" si="23"/>
        <v>0.07142857142857142</v>
      </c>
      <c r="P67" s="66">
        <f t="shared" si="22"/>
        <v>0</v>
      </c>
      <c r="Q67" s="4"/>
      <c r="R67" s="4"/>
      <c r="S67" s="4"/>
      <c r="T67" s="4"/>
      <c r="U67" s="4"/>
    </row>
    <row r="68" spans="1:21" s="1" customFormat="1" ht="27.75" customHeight="1">
      <c r="A68" s="4"/>
      <c r="B68" s="31" t="s">
        <v>125</v>
      </c>
      <c r="C68" s="33" t="s">
        <v>221</v>
      </c>
      <c r="D68" s="35"/>
      <c r="E68" s="33"/>
      <c r="F68" s="22"/>
      <c r="G68" s="4"/>
      <c r="H68" s="49">
        <v>5</v>
      </c>
      <c r="I68" s="53">
        <f t="shared" si="1"/>
      </c>
      <c r="J68" s="5">
        <f t="shared" si="8"/>
      </c>
      <c r="K68" s="5">
        <f t="shared" si="9"/>
      </c>
      <c r="L68" s="5">
        <f t="shared" si="10"/>
      </c>
      <c r="M68" s="5">
        <f t="shared" si="11"/>
      </c>
      <c r="N68" s="9">
        <f t="shared" si="21"/>
        <v>0</v>
      </c>
      <c r="O68" s="60">
        <f t="shared" si="23"/>
        <v>0.07142857142857142</v>
      </c>
      <c r="P68" s="66">
        <f t="shared" si="22"/>
        <v>0</v>
      </c>
      <c r="Q68" s="4"/>
      <c r="R68" s="4"/>
      <c r="S68" s="4"/>
      <c r="T68" s="4"/>
      <c r="U68" s="4"/>
    </row>
    <row r="69" spans="1:21" s="1" customFormat="1" ht="28.5" customHeight="1">
      <c r="A69" s="4"/>
      <c r="B69" s="31" t="s">
        <v>118</v>
      </c>
      <c r="C69" s="33" t="s">
        <v>122</v>
      </c>
      <c r="D69" s="35"/>
      <c r="E69" s="33"/>
      <c r="F69" s="22"/>
      <c r="G69" s="4"/>
      <c r="H69" s="49">
        <v>5</v>
      </c>
      <c r="I69" s="53">
        <f t="shared" si="1"/>
      </c>
      <c r="J69" s="5">
        <f t="shared" si="8"/>
      </c>
      <c r="K69" s="5">
        <f t="shared" si="9"/>
      </c>
      <c r="L69" s="5">
        <f t="shared" si="10"/>
      </c>
      <c r="M69" s="5">
        <f t="shared" si="11"/>
      </c>
      <c r="N69" s="9">
        <f t="shared" si="21"/>
        <v>0</v>
      </c>
      <c r="O69" s="60">
        <f t="shared" si="23"/>
        <v>0.07142857142857142</v>
      </c>
      <c r="P69" s="66">
        <f t="shared" si="22"/>
        <v>0</v>
      </c>
      <c r="Q69" s="4"/>
      <c r="R69" s="4"/>
      <c r="S69" s="4"/>
      <c r="T69" s="4"/>
      <c r="U69" s="4"/>
    </row>
    <row r="70" spans="1:21" s="1" customFormat="1" ht="28.5" customHeight="1">
      <c r="A70" s="4"/>
      <c r="B70" s="31">
        <v>7.7</v>
      </c>
      <c r="C70" s="33" t="s">
        <v>335</v>
      </c>
      <c r="D70" s="35"/>
      <c r="E70" s="33"/>
      <c r="F70" s="22"/>
      <c r="G70" s="4"/>
      <c r="H70" s="49">
        <v>5</v>
      </c>
      <c r="I70" s="53">
        <f t="shared" si="1"/>
      </c>
      <c r="J70" s="5">
        <f t="shared" si="8"/>
      </c>
      <c r="K70" s="5">
        <f t="shared" si="9"/>
      </c>
      <c r="L70" s="5">
        <f t="shared" si="10"/>
      </c>
      <c r="M70" s="5">
        <f t="shared" si="11"/>
      </c>
      <c r="N70" s="9">
        <f t="shared" si="21"/>
        <v>0</v>
      </c>
      <c r="O70" s="60">
        <f t="shared" si="23"/>
        <v>0.07142857142857142</v>
      </c>
      <c r="P70" s="66">
        <f t="shared" si="22"/>
        <v>0</v>
      </c>
      <c r="Q70" s="4"/>
      <c r="R70" s="4"/>
      <c r="S70" s="4"/>
      <c r="T70" s="4"/>
      <c r="U70" s="4"/>
    </row>
    <row r="71" spans="1:21" s="1" customFormat="1" ht="28.5" customHeight="1">
      <c r="A71" s="4"/>
      <c r="B71" s="31" t="s">
        <v>121</v>
      </c>
      <c r="C71" s="33" t="s">
        <v>224</v>
      </c>
      <c r="D71" s="35"/>
      <c r="E71" s="33"/>
      <c r="F71" s="22"/>
      <c r="G71" s="4"/>
      <c r="H71" s="49">
        <v>5</v>
      </c>
      <c r="I71" s="53">
        <f t="shared" si="1"/>
      </c>
      <c r="J71" s="5">
        <f t="shared" si="8"/>
      </c>
      <c r="K71" s="5">
        <f t="shared" si="9"/>
      </c>
      <c r="L71" s="5">
        <f t="shared" si="10"/>
      </c>
      <c r="M71" s="5">
        <f t="shared" si="11"/>
      </c>
      <c r="N71" s="9">
        <f t="shared" si="21"/>
        <v>0</v>
      </c>
      <c r="O71" s="60">
        <f t="shared" si="23"/>
        <v>0.07142857142857142</v>
      </c>
      <c r="P71" s="66">
        <f t="shared" si="22"/>
        <v>0</v>
      </c>
      <c r="Q71" s="4"/>
      <c r="R71" s="4"/>
      <c r="S71" s="4"/>
      <c r="T71" s="4"/>
      <c r="U71" s="4"/>
    </row>
    <row r="72" spans="1:21" s="1" customFormat="1" ht="28.5" customHeight="1">
      <c r="A72" s="4"/>
      <c r="B72" s="31" t="s">
        <v>127</v>
      </c>
      <c r="C72" s="33" t="s">
        <v>336</v>
      </c>
      <c r="D72" s="35"/>
      <c r="E72" s="33"/>
      <c r="F72" s="22"/>
      <c r="G72" s="4"/>
      <c r="H72" s="49">
        <v>5</v>
      </c>
      <c r="I72" s="53">
        <f t="shared" si="1"/>
      </c>
      <c r="J72" s="5">
        <f t="shared" si="8"/>
      </c>
      <c r="K72" s="5">
        <f t="shared" si="9"/>
      </c>
      <c r="L72" s="5">
        <f t="shared" si="10"/>
      </c>
      <c r="M72" s="5">
        <f t="shared" si="11"/>
      </c>
      <c r="N72" s="9">
        <f t="shared" si="21"/>
        <v>0</v>
      </c>
      <c r="O72" s="60">
        <f t="shared" si="23"/>
        <v>0.07142857142857142</v>
      </c>
      <c r="P72" s="66">
        <f t="shared" si="22"/>
        <v>0</v>
      </c>
      <c r="Q72" s="4"/>
      <c r="R72" s="4"/>
      <c r="S72" s="4"/>
      <c r="T72" s="4"/>
      <c r="U72" s="4"/>
    </row>
    <row r="73" spans="1:21" s="1" customFormat="1" ht="28.5" customHeight="1">
      <c r="A73" s="4"/>
      <c r="B73" s="31" t="s">
        <v>127</v>
      </c>
      <c r="C73" s="33" t="s">
        <v>337</v>
      </c>
      <c r="D73" s="35"/>
      <c r="E73" s="33"/>
      <c r="F73" s="22"/>
      <c r="G73" s="4"/>
      <c r="H73" s="49">
        <v>5</v>
      </c>
      <c r="I73" s="53">
        <f t="shared" si="1"/>
      </c>
      <c r="J73" s="5">
        <f t="shared" si="8"/>
      </c>
      <c r="K73" s="5">
        <f t="shared" si="9"/>
      </c>
      <c r="L73" s="5">
        <f t="shared" si="10"/>
      </c>
      <c r="M73" s="5">
        <f t="shared" si="11"/>
      </c>
      <c r="N73" s="9">
        <f t="shared" si="21"/>
        <v>0</v>
      </c>
      <c r="O73" s="60">
        <f t="shared" si="23"/>
        <v>0.07142857142857142</v>
      </c>
      <c r="P73" s="66">
        <f t="shared" si="22"/>
        <v>0</v>
      </c>
      <c r="Q73" s="4"/>
      <c r="R73" s="4"/>
      <c r="S73" s="4"/>
      <c r="T73" s="4"/>
      <c r="U73" s="4"/>
    </row>
    <row r="74" spans="1:21" s="1" customFormat="1" ht="28.5" customHeight="1">
      <c r="A74" s="4"/>
      <c r="B74" s="31" t="s">
        <v>127</v>
      </c>
      <c r="C74" s="33" t="s">
        <v>128</v>
      </c>
      <c r="D74" s="35"/>
      <c r="E74" s="33"/>
      <c r="F74" s="22"/>
      <c r="G74" s="4"/>
      <c r="H74" s="49">
        <v>5</v>
      </c>
      <c r="I74" s="53">
        <f t="shared" si="1"/>
      </c>
      <c r="J74" s="5">
        <f t="shared" si="8"/>
      </c>
      <c r="K74" s="5">
        <f t="shared" si="9"/>
      </c>
      <c r="L74" s="5">
        <f t="shared" si="10"/>
      </c>
      <c r="M74" s="5">
        <f t="shared" si="11"/>
      </c>
      <c r="N74" s="9">
        <f t="shared" si="21"/>
        <v>0</v>
      </c>
      <c r="O74" s="60">
        <f t="shared" si="23"/>
        <v>0.07142857142857142</v>
      </c>
      <c r="P74" s="66">
        <f t="shared" si="22"/>
        <v>0</v>
      </c>
      <c r="Q74" s="4"/>
      <c r="R74" s="4"/>
      <c r="S74" s="4"/>
      <c r="T74" s="4"/>
      <c r="U74" s="4"/>
    </row>
    <row r="75" spans="1:21" s="1" customFormat="1" ht="28.5" customHeight="1">
      <c r="A75" s="4"/>
      <c r="B75" s="31" t="s">
        <v>127</v>
      </c>
      <c r="C75" s="33" t="s">
        <v>129</v>
      </c>
      <c r="D75" s="35"/>
      <c r="E75" s="33"/>
      <c r="F75" s="22"/>
      <c r="G75" s="4"/>
      <c r="H75" s="49">
        <v>5</v>
      </c>
      <c r="I75" s="53">
        <f t="shared" si="1"/>
      </c>
      <c r="J75" s="5">
        <f t="shared" si="8"/>
      </c>
      <c r="K75" s="5">
        <f t="shared" si="9"/>
      </c>
      <c r="L75" s="5">
        <f t="shared" si="10"/>
      </c>
      <c r="M75" s="5">
        <f t="shared" si="11"/>
      </c>
      <c r="N75" s="9">
        <f t="shared" si="21"/>
        <v>0</v>
      </c>
      <c r="O75" s="60">
        <f t="shared" si="23"/>
        <v>0.07142857142857142</v>
      </c>
      <c r="P75" s="66">
        <f t="shared" si="22"/>
        <v>0</v>
      </c>
      <c r="Q75" s="4"/>
      <c r="R75" s="4"/>
      <c r="S75" s="4"/>
      <c r="T75" s="4"/>
      <c r="U75" s="4"/>
    </row>
    <row r="76" spans="1:21" s="1" customFormat="1" ht="28.5" customHeight="1" thickBot="1">
      <c r="A76" s="4"/>
      <c r="B76" s="37" t="s">
        <v>130</v>
      </c>
      <c r="C76" s="26" t="s">
        <v>226</v>
      </c>
      <c r="D76" s="38"/>
      <c r="E76" s="26"/>
      <c r="F76" s="29"/>
      <c r="G76" s="4"/>
      <c r="H76" s="49">
        <v>5</v>
      </c>
      <c r="I76" s="55">
        <f t="shared" si="1"/>
      </c>
      <c r="J76" s="56">
        <f t="shared" si="8"/>
      </c>
      <c r="K76" s="56">
        <f t="shared" si="9"/>
      </c>
      <c r="L76" s="56">
        <f t="shared" si="10"/>
      </c>
      <c r="M76" s="56">
        <f t="shared" si="11"/>
      </c>
      <c r="N76" s="64">
        <f t="shared" si="21"/>
        <v>0</v>
      </c>
      <c r="O76" s="61">
        <f t="shared" si="23"/>
        <v>0.07142857142857142</v>
      </c>
      <c r="P76" s="67">
        <f t="shared" si="22"/>
        <v>0</v>
      </c>
      <c r="Q76" s="4"/>
      <c r="R76" s="4"/>
      <c r="S76" s="4"/>
      <c r="T76" s="4"/>
      <c r="U76" s="4"/>
    </row>
    <row r="77" spans="1:21" ht="19.5" thickBot="1">
      <c r="A77" s="7"/>
      <c r="B77" s="163" t="s">
        <v>262</v>
      </c>
      <c r="C77" s="164"/>
      <c r="D77" s="164"/>
      <c r="E77" s="164"/>
      <c r="F77" s="165"/>
      <c r="G77" s="7"/>
      <c r="H77" s="10"/>
      <c r="I77" s="11">
        <f aca="true" t="shared" si="24" ref="I77:I139">IF(H77=1,$I$10,"")</f>
      </c>
      <c r="J77" s="11">
        <f t="shared" si="8"/>
      </c>
      <c r="K77" s="11">
        <f t="shared" si="9"/>
      </c>
      <c r="L77" s="11">
        <f t="shared" si="10"/>
      </c>
      <c r="M77" s="11">
        <f t="shared" si="11"/>
      </c>
      <c r="N77" s="10"/>
      <c r="O77" s="68">
        <f>SUM(O78:O85)</f>
        <v>1</v>
      </c>
      <c r="P77" s="69">
        <f>SUM(P78:P85)</f>
        <v>0</v>
      </c>
      <c r="Q77" s="7"/>
      <c r="R77" s="7"/>
      <c r="S77" s="7"/>
      <c r="T77" s="7"/>
      <c r="U77" s="7"/>
    </row>
    <row r="78" spans="1:21" s="1" customFormat="1" ht="28.5" customHeight="1">
      <c r="A78" s="4"/>
      <c r="B78" s="30" t="s">
        <v>93</v>
      </c>
      <c r="C78" s="28" t="s">
        <v>300</v>
      </c>
      <c r="D78" s="34"/>
      <c r="E78" s="28"/>
      <c r="F78" s="21"/>
      <c r="G78" s="4"/>
      <c r="H78" s="49">
        <v>5</v>
      </c>
      <c r="I78" s="50">
        <f t="shared" si="24"/>
      </c>
      <c r="J78" s="51">
        <f t="shared" si="8"/>
      </c>
      <c r="K78" s="51">
        <f t="shared" si="9"/>
      </c>
      <c r="L78" s="51">
        <f t="shared" si="10"/>
      </c>
      <c r="M78" s="51">
        <f t="shared" si="11"/>
      </c>
      <c r="N78" s="63">
        <f aca="true" t="shared" si="25" ref="N78:N85">SUM(I78:M78)</f>
        <v>0</v>
      </c>
      <c r="O78" s="59">
        <f aca="true" t="shared" si="26" ref="O78:O85">1/8</f>
        <v>0.125</v>
      </c>
      <c r="P78" s="65">
        <f aca="true" t="shared" si="27" ref="P78:P85">N78*O78</f>
        <v>0</v>
      </c>
      <c r="Q78" s="4"/>
      <c r="R78" s="4"/>
      <c r="S78" s="4"/>
      <c r="T78" s="4"/>
      <c r="U78" s="4"/>
    </row>
    <row r="79" spans="1:21" s="1" customFormat="1" ht="28.5" customHeight="1">
      <c r="A79" s="4"/>
      <c r="B79" s="31" t="s">
        <v>94</v>
      </c>
      <c r="C79" s="33" t="s">
        <v>95</v>
      </c>
      <c r="D79" s="35"/>
      <c r="E79" s="33"/>
      <c r="F79" s="22"/>
      <c r="G79" s="4"/>
      <c r="H79" s="49">
        <v>5</v>
      </c>
      <c r="I79" s="53">
        <f t="shared" si="24"/>
      </c>
      <c r="J79" s="5">
        <f t="shared" si="8"/>
      </c>
      <c r="K79" s="5">
        <f t="shared" si="9"/>
      </c>
      <c r="L79" s="5">
        <f t="shared" si="10"/>
      </c>
      <c r="M79" s="5">
        <f t="shared" si="11"/>
      </c>
      <c r="N79" s="9">
        <f t="shared" si="25"/>
        <v>0</v>
      </c>
      <c r="O79" s="60">
        <f t="shared" si="26"/>
        <v>0.125</v>
      </c>
      <c r="P79" s="66">
        <f t="shared" si="27"/>
        <v>0</v>
      </c>
      <c r="Q79" s="4"/>
      <c r="R79" s="4"/>
      <c r="S79" s="4"/>
      <c r="T79" s="4"/>
      <c r="U79" s="4"/>
    </row>
    <row r="80" spans="1:21" s="1" customFormat="1" ht="28.5" customHeight="1">
      <c r="A80" s="4"/>
      <c r="B80" s="31" t="s">
        <v>96</v>
      </c>
      <c r="C80" s="33" t="s">
        <v>97</v>
      </c>
      <c r="D80" s="35"/>
      <c r="E80" s="33"/>
      <c r="F80" s="22"/>
      <c r="G80" s="4"/>
      <c r="H80" s="49">
        <v>5</v>
      </c>
      <c r="I80" s="53">
        <f t="shared" si="24"/>
      </c>
      <c r="J80" s="5">
        <f t="shared" si="8"/>
      </c>
      <c r="K80" s="5">
        <f t="shared" si="9"/>
      </c>
      <c r="L80" s="5">
        <f t="shared" si="10"/>
      </c>
      <c r="M80" s="5">
        <f t="shared" si="11"/>
      </c>
      <c r="N80" s="9">
        <f t="shared" si="25"/>
        <v>0</v>
      </c>
      <c r="O80" s="60">
        <f t="shared" si="26"/>
        <v>0.125</v>
      </c>
      <c r="P80" s="66">
        <f t="shared" si="27"/>
        <v>0</v>
      </c>
      <c r="Q80" s="4"/>
      <c r="R80" s="4"/>
      <c r="S80" s="4"/>
      <c r="T80" s="4"/>
      <c r="U80" s="4"/>
    </row>
    <row r="81" spans="1:21" s="1" customFormat="1" ht="28.5" customHeight="1">
      <c r="A81" s="4"/>
      <c r="B81" s="31" t="s">
        <v>98</v>
      </c>
      <c r="C81" s="33" t="s">
        <v>301</v>
      </c>
      <c r="D81" s="35"/>
      <c r="E81" s="33"/>
      <c r="F81" s="22"/>
      <c r="G81" s="4"/>
      <c r="H81" s="49">
        <v>5</v>
      </c>
      <c r="I81" s="53">
        <f t="shared" si="24"/>
      </c>
      <c r="J81" s="5">
        <f t="shared" si="8"/>
      </c>
      <c r="K81" s="5">
        <f t="shared" si="9"/>
      </c>
      <c r="L81" s="5">
        <f t="shared" si="10"/>
      </c>
      <c r="M81" s="5">
        <f t="shared" si="11"/>
      </c>
      <c r="N81" s="9">
        <f t="shared" si="25"/>
        <v>0</v>
      </c>
      <c r="O81" s="60">
        <f t="shared" si="26"/>
        <v>0.125</v>
      </c>
      <c r="P81" s="66">
        <f t="shared" si="27"/>
        <v>0</v>
      </c>
      <c r="Q81" s="4"/>
      <c r="R81" s="4"/>
      <c r="S81" s="4"/>
      <c r="T81" s="4"/>
      <c r="U81" s="4"/>
    </row>
    <row r="82" spans="1:21" s="1" customFormat="1" ht="28.5" customHeight="1">
      <c r="A82" s="4"/>
      <c r="B82" s="31" t="s">
        <v>99</v>
      </c>
      <c r="C82" s="33" t="s">
        <v>338</v>
      </c>
      <c r="D82" s="35"/>
      <c r="E82" s="33"/>
      <c r="F82" s="22"/>
      <c r="G82" s="4"/>
      <c r="H82" s="49">
        <v>5</v>
      </c>
      <c r="I82" s="53">
        <f t="shared" si="24"/>
      </c>
      <c r="J82" s="5">
        <f t="shared" si="8"/>
      </c>
      <c r="K82" s="5">
        <f t="shared" si="9"/>
      </c>
      <c r="L82" s="5">
        <f t="shared" si="10"/>
      </c>
      <c r="M82" s="5">
        <f t="shared" si="11"/>
      </c>
      <c r="N82" s="9">
        <f t="shared" si="25"/>
        <v>0</v>
      </c>
      <c r="O82" s="60">
        <f t="shared" si="26"/>
        <v>0.125</v>
      </c>
      <c r="P82" s="66">
        <f t="shared" si="27"/>
        <v>0</v>
      </c>
      <c r="Q82" s="4"/>
      <c r="R82" s="4"/>
      <c r="S82" s="4"/>
      <c r="T82" s="4"/>
      <c r="U82" s="4"/>
    </row>
    <row r="83" spans="1:21" s="1" customFormat="1" ht="28.5" customHeight="1">
      <c r="A83" s="4"/>
      <c r="B83" s="31" t="s">
        <v>100</v>
      </c>
      <c r="C83" s="33" t="s">
        <v>101</v>
      </c>
      <c r="D83" s="35"/>
      <c r="E83" s="33"/>
      <c r="F83" s="22"/>
      <c r="G83" s="4"/>
      <c r="H83" s="49">
        <v>5</v>
      </c>
      <c r="I83" s="53">
        <f t="shared" si="24"/>
      </c>
      <c r="J83" s="5">
        <f t="shared" si="8"/>
      </c>
      <c r="K83" s="5">
        <f t="shared" si="9"/>
      </c>
      <c r="L83" s="5">
        <f t="shared" si="10"/>
      </c>
      <c r="M83" s="5">
        <f t="shared" si="11"/>
      </c>
      <c r="N83" s="9">
        <f t="shared" si="25"/>
        <v>0</v>
      </c>
      <c r="O83" s="60">
        <f t="shared" si="26"/>
        <v>0.125</v>
      </c>
      <c r="P83" s="66">
        <f t="shared" si="27"/>
        <v>0</v>
      </c>
      <c r="Q83" s="4"/>
      <c r="R83" s="4"/>
      <c r="S83" s="4"/>
      <c r="T83" s="4"/>
      <c r="U83" s="4"/>
    </row>
    <row r="84" spans="1:21" s="1" customFormat="1" ht="28.5" customHeight="1">
      <c r="A84" s="4"/>
      <c r="B84" s="31" t="s">
        <v>102</v>
      </c>
      <c r="C84" s="33" t="s">
        <v>103</v>
      </c>
      <c r="D84" s="35"/>
      <c r="E84" s="33"/>
      <c r="F84" s="22"/>
      <c r="G84" s="4"/>
      <c r="H84" s="49">
        <v>5</v>
      </c>
      <c r="I84" s="53">
        <f t="shared" si="24"/>
      </c>
      <c r="J84" s="5">
        <f t="shared" si="8"/>
      </c>
      <c r="K84" s="5">
        <f t="shared" si="9"/>
      </c>
      <c r="L84" s="5">
        <f t="shared" si="10"/>
      </c>
      <c r="M84" s="5">
        <f t="shared" si="11"/>
      </c>
      <c r="N84" s="9">
        <f t="shared" si="25"/>
        <v>0</v>
      </c>
      <c r="O84" s="60">
        <f t="shared" si="26"/>
        <v>0.125</v>
      </c>
      <c r="P84" s="66">
        <f t="shared" si="27"/>
        <v>0</v>
      </c>
      <c r="Q84" s="4"/>
      <c r="R84" s="4"/>
      <c r="S84" s="4"/>
      <c r="T84" s="4"/>
      <c r="U84" s="4"/>
    </row>
    <row r="85" spans="1:21" s="1" customFormat="1" ht="28.5" customHeight="1" thickBot="1">
      <c r="A85" s="4"/>
      <c r="B85" s="37" t="s">
        <v>104</v>
      </c>
      <c r="C85" s="26" t="s">
        <v>229</v>
      </c>
      <c r="D85" s="38"/>
      <c r="E85" s="26"/>
      <c r="F85" s="29"/>
      <c r="G85" s="4"/>
      <c r="H85" s="49">
        <v>5</v>
      </c>
      <c r="I85" s="55">
        <f t="shared" si="24"/>
      </c>
      <c r="J85" s="56">
        <f t="shared" si="8"/>
      </c>
      <c r="K85" s="56">
        <f t="shared" si="9"/>
      </c>
      <c r="L85" s="56">
        <f t="shared" si="10"/>
      </c>
      <c r="M85" s="56">
        <f t="shared" si="11"/>
      </c>
      <c r="N85" s="64">
        <f t="shared" si="25"/>
        <v>0</v>
      </c>
      <c r="O85" s="61">
        <f t="shared" si="26"/>
        <v>0.125</v>
      </c>
      <c r="P85" s="67">
        <f t="shared" si="27"/>
        <v>0</v>
      </c>
      <c r="Q85" s="4"/>
      <c r="R85" s="4"/>
      <c r="S85" s="4"/>
      <c r="T85" s="4"/>
      <c r="U85" s="4"/>
    </row>
    <row r="86" spans="1:21" ht="19.5" thickBot="1">
      <c r="A86" s="7"/>
      <c r="B86" s="169" t="s">
        <v>263</v>
      </c>
      <c r="C86" s="170"/>
      <c r="D86" s="170"/>
      <c r="E86" s="170"/>
      <c r="F86" s="171"/>
      <c r="G86" s="7"/>
      <c r="H86" s="10"/>
      <c r="I86" s="11">
        <f t="shared" si="24"/>
      </c>
      <c r="J86" s="11">
        <f t="shared" si="8"/>
      </c>
      <c r="K86" s="11">
        <f t="shared" si="9"/>
      </c>
      <c r="L86" s="11">
        <f t="shared" si="10"/>
      </c>
      <c r="M86" s="11">
        <f t="shared" si="11"/>
      </c>
      <c r="N86" s="10"/>
      <c r="O86" s="68">
        <f>SUM(O87:O97)</f>
        <v>1.0000000000000002</v>
      </c>
      <c r="P86" s="69">
        <f>SUM(P87:P97)</f>
        <v>0</v>
      </c>
      <c r="Q86" s="7"/>
      <c r="R86" s="7"/>
      <c r="S86" s="7"/>
      <c r="T86" s="7"/>
      <c r="U86" s="7"/>
    </row>
    <row r="87" spans="1:21" s="1" customFormat="1" ht="28.5" customHeight="1">
      <c r="A87" s="4"/>
      <c r="B87" s="30" t="s">
        <v>42</v>
      </c>
      <c r="C87" s="33" t="s">
        <v>302</v>
      </c>
      <c r="D87" s="34"/>
      <c r="E87" s="33"/>
      <c r="F87" s="21"/>
      <c r="G87" s="4"/>
      <c r="H87" s="49">
        <v>5</v>
      </c>
      <c r="I87" s="50">
        <f t="shared" si="24"/>
      </c>
      <c r="J87" s="51">
        <f t="shared" si="8"/>
      </c>
      <c r="K87" s="51">
        <f t="shared" si="9"/>
      </c>
      <c r="L87" s="51">
        <f t="shared" si="10"/>
      </c>
      <c r="M87" s="51">
        <f t="shared" si="11"/>
      </c>
      <c r="N87" s="63">
        <f aca="true" t="shared" si="28" ref="N87:N97">SUM(I87:M87)</f>
        <v>0</v>
      </c>
      <c r="O87" s="59">
        <f aca="true" t="shared" si="29" ref="O87:O97">1/11</f>
        <v>0.09090909090909091</v>
      </c>
      <c r="P87" s="65">
        <f aca="true" t="shared" si="30" ref="P87:P97">N87*O87</f>
        <v>0</v>
      </c>
      <c r="Q87" s="4"/>
      <c r="R87" s="4"/>
      <c r="S87" s="4"/>
      <c r="T87" s="4"/>
      <c r="U87" s="4"/>
    </row>
    <row r="88" spans="1:21" s="1" customFormat="1" ht="28.5" customHeight="1">
      <c r="A88" s="4"/>
      <c r="B88" s="31">
        <v>7.7</v>
      </c>
      <c r="C88" s="33" t="s">
        <v>339</v>
      </c>
      <c r="D88" s="35"/>
      <c r="E88" s="33"/>
      <c r="F88" s="22"/>
      <c r="G88" s="4"/>
      <c r="H88" s="49">
        <v>5</v>
      </c>
      <c r="I88" s="53">
        <f t="shared" si="24"/>
      </c>
      <c r="J88" s="5">
        <f t="shared" si="8"/>
      </c>
      <c r="K88" s="5">
        <f t="shared" si="9"/>
      </c>
      <c r="L88" s="5">
        <f t="shared" si="10"/>
      </c>
      <c r="M88" s="5">
        <f t="shared" si="11"/>
      </c>
      <c r="N88" s="9">
        <f t="shared" si="28"/>
        <v>0</v>
      </c>
      <c r="O88" s="60">
        <f t="shared" si="29"/>
        <v>0.09090909090909091</v>
      </c>
      <c r="P88" s="66">
        <f t="shared" si="30"/>
        <v>0</v>
      </c>
      <c r="Q88" s="4"/>
      <c r="R88" s="4"/>
      <c r="S88" s="4"/>
      <c r="T88" s="4"/>
      <c r="U88" s="4"/>
    </row>
    <row r="89" spans="1:21" s="1" customFormat="1" ht="28.5" customHeight="1">
      <c r="A89" s="4"/>
      <c r="B89" s="31" t="s">
        <v>106</v>
      </c>
      <c r="C89" s="33" t="s">
        <v>303</v>
      </c>
      <c r="D89" s="35"/>
      <c r="E89" s="33"/>
      <c r="F89" s="22"/>
      <c r="G89" s="4"/>
      <c r="H89" s="49">
        <v>5</v>
      </c>
      <c r="I89" s="53">
        <f t="shared" si="24"/>
      </c>
      <c r="J89" s="5">
        <f t="shared" si="8"/>
      </c>
      <c r="K89" s="5">
        <f t="shared" si="9"/>
      </c>
      <c r="L89" s="5">
        <f t="shared" si="10"/>
      </c>
      <c r="M89" s="5">
        <f t="shared" si="11"/>
      </c>
      <c r="N89" s="9">
        <f t="shared" si="28"/>
        <v>0</v>
      </c>
      <c r="O89" s="60">
        <f t="shared" si="29"/>
        <v>0.09090909090909091</v>
      </c>
      <c r="P89" s="66">
        <f t="shared" si="30"/>
        <v>0</v>
      </c>
      <c r="Q89" s="4"/>
      <c r="R89" s="4"/>
      <c r="S89" s="4"/>
      <c r="T89" s="4"/>
      <c r="U89" s="4"/>
    </row>
    <row r="90" spans="1:21" s="1" customFormat="1" ht="28.5" customHeight="1">
      <c r="A90" s="4"/>
      <c r="B90" s="31" t="s">
        <v>106</v>
      </c>
      <c r="C90" s="33" t="s">
        <v>340</v>
      </c>
      <c r="D90" s="35"/>
      <c r="E90" s="33"/>
      <c r="F90" s="22"/>
      <c r="G90" s="4"/>
      <c r="H90" s="49">
        <v>5</v>
      </c>
      <c r="I90" s="53">
        <f t="shared" si="24"/>
      </c>
      <c r="J90" s="5">
        <f t="shared" si="8"/>
      </c>
      <c r="K90" s="5">
        <f t="shared" si="9"/>
      </c>
      <c r="L90" s="5">
        <f t="shared" si="10"/>
      </c>
      <c r="M90" s="5">
        <f t="shared" si="11"/>
      </c>
      <c r="N90" s="9">
        <f t="shared" si="28"/>
        <v>0</v>
      </c>
      <c r="O90" s="60">
        <f t="shared" si="29"/>
        <v>0.09090909090909091</v>
      </c>
      <c r="P90" s="66">
        <f t="shared" si="30"/>
        <v>0</v>
      </c>
      <c r="Q90" s="4"/>
      <c r="R90" s="4"/>
      <c r="S90" s="4"/>
      <c r="T90" s="4"/>
      <c r="U90" s="4"/>
    </row>
    <row r="91" spans="1:21" s="1" customFormat="1" ht="28.5" customHeight="1">
      <c r="A91" s="4"/>
      <c r="B91" s="31" t="s">
        <v>109</v>
      </c>
      <c r="C91" s="33" t="s">
        <v>304</v>
      </c>
      <c r="D91" s="35"/>
      <c r="E91" s="33"/>
      <c r="F91" s="22"/>
      <c r="G91" s="4"/>
      <c r="H91" s="49">
        <v>5</v>
      </c>
      <c r="I91" s="53">
        <f t="shared" si="24"/>
      </c>
      <c r="J91" s="5">
        <f t="shared" si="8"/>
      </c>
      <c r="K91" s="5">
        <f t="shared" si="9"/>
      </c>
      <c r="L91" s="5">
        <f t="shared" si="10"/>
      </c>
      <c r="M91" s="5">
        <f t="shared" si="11"/>
      </c>
      <c r="N91" s="9">
        <f t="shared" si="28"/>
        <v>0</v>
      </c>
      <c r="O91" s="60">
        <f t="shared" si="29"/>
        <v>0.09090909090909091</v>
      </c>
      <c r="P91" s="66">
        <f t="shared" si="30"/>
        <v>0</v>
      </c>
      <c r="Q91" s="4"/>
      <c r="R91" s="4"/>
      <c r="S91" s="4"/>
      <c r="T91" s="4"/>
      <c r="U91" s="4"/>
    </row>
    <row r="92" spans="1:21" s="1" customFormat="1" ht="28.5" customHeight="1">
      <c r="A92" s="4"/>
      <c r="B92" s="31" t="s">
        <v>109</v>
      </c>
      <c r="C92" s="33" t="s">
        <v>110</v>
      </c>
      <c r="D92" s="35"/>
      <c r="E92" s="33"/>
      <c r="F92" s="22"/>
      <c r="G92" s="4"/>
      <c r="H92" s="49">
        <v>5</v>
      </c>
      <c r="I92" s="53">
        <f t="shared" si="24"/>
      </c>
      <c r="J92" s="5">
        <f t="shared" si="8"/>
      </c>
      <c r="K92" s="5">
        <f t="shared" si="9"/>
      </c>
      <c r="L92" s="5">
        <f t="shared" si="10"/>
      </c>
      <c r="M92" s="5">
        <f t="shared" si="11"/>
      </c>
      <c r="N92" s="9">
        <f t="shared" si="28"/>
        <v>0</v>
      </c>
      <c r="O92" s="60">
        <f t="shared" si="29"/>
        <v>0.09090909090909091</v>
      </c>
      <c r="P92" s="66">
        <f t="shared" si="30"/>
        <v>0</v>
      </c>
      <c r="Q92" s="4"/>
      <c r="R92" s="4"/>
      <c r="S92" s="4"/>
      <c r="T92" s="4"/>
      <c r="U92" s="4"/>
    </row>
    <row r="93" spans="1:21" s="1" customFormat="1" ht="28.5" customHeight="1">
      <c r="A93" s="4"/>
      <c r="B93" s="31" t="s">
        <v>107</v>
      </c>
      <c r="C93" s="33" t="s">
        <v>111</v>
      </c>
      <c r="D93" s="35"/>
      <c r="E93" s="33"/>
      <c r="F93" s="22"/>
      <c r="G93" s="4"/>
      <c r="H93" s="49">
        <v>5</v>
      </c>
      <c r="I93" s="53">
        <f t="shared" si="24"/>
      </c>
      <c r="J93" s="5">
        <f aca="true" t="shared" si="31" ref="J93:J156">IF(H93=2,$J$10,"")</f>
      </c>
      <c r="K93" s="5">
        <f aca="true" t="shared" si="32" ref="K93:K156">IF(H93=3,$K$10,"")</f>
      </c>
      <c r="L93" s="5">
        <f aca="true" t="shared" si="33" ref="L93:L156">IF(H93=4,$L$10,"")</f>
      </c>
      <c r="M93" s="5">
        <f aca="true" t="shared" si="34" ref="M93:M156">IF(H93=7,$M$10,"")</f>
      </c>
      <c r="N93" s="9">
        <f t="shared" si="28"/>
        <v>0</v>
      </c>
      <c r="O93" s="60">
        <f t="shared" si="29"/>
        <v>0.09090909090909091</v>
      </c>
      <c r="P93" s="66">
        <f t="shared" si="30"/>
        <v>0</v>
      </c>
      <c r="Q93" s="4"/>
      <c r="R93" s="4"/>
      <c r="S93" s="4"/>
      <c r="T93" s="4"/>
      <c r="U93" s="4"/>
    </row>
    <row r="94" spans="1:21" s="1" customFormat="1" ht="28.5" customHeight="1">
      <c r="A94" s="4"/>
      <c r="B94" s="31" t="s">
        <v>112</v>
      </c>
      <c r="C94" s="33" t="s">
        <v>113</v>
      </c>
      <c r="D94" s="35"/>
      <c r="E94" s="33"/>
      <c r="F94" s="22"/>
      <c r="G94" s="4"/>
      <c r="H94" s="49">
        <v>5</v>
      </c>
      <c r="I94" s="53">
        <f t="shared" si="24"/>
      </c>
      <c r="J94" s="5">
        <f t="shared" si="31"/>
      </c>
      <c r="K94" s="5">
        <f t="shared" si="32"/>
      </c>
      <c r="L94" s="5">
        <f t="shared" si="33"/>
      </c>
      <c r="M94" s="5">
        <f t="shared" si="34"/>
      </c>
      <c r="N94" s="9">
        <f t="shared" si="28"/>
        <v>0</v>
      </c>
      <c r="O94" s="60">
        <f t="shared" si="29"/>
        <v>0.09090909090909091</v>
      </c>
      <c r="P94" s="66">
        <f t="shared" si="30"/>
        <v>0</v>
      </c>
      <c r="Q94" s="4"/>
      <c r="R94" s="4"/>
      <c r="S94" s="4"/>
      <c r="T94" s="4"/>
      <c r="U94" s="4"/>
    </row>
    <row r="95" spans="1:21" s="1" customFormat="1" ht="28.5" customHeight="1">
      <c r="A95" s="4"/>
      <c r="B95" s="31" t="s">
        <v>112</v>
      </c>
      <c r="C95" s="33" t="s">
        <v>114</v>
      </c>
      <c r="D95" s="35"/>
      <c r="E95" s="33"/>
      <c r="F95" s="22"/>
      <c r="G95" s="4"/>
      <c r="H95" s="49">
        <v>5</v>
      </c>
      <c r="I95" s="53">
        <f t="shared" si="24"/>
      </c>
      <c r="J95" s="5">
        <f t="shared" si="31"/>
      </c>
      <c r="K95" s="5">
        <f t="shared" si="32"/>
      </c>
      <c r="L95" s="5">
        <f t="shared" si="33"/>
      </c>
      <c r="M95" s="5">
        <f t="shared" si="34"/>
      </c>
      <c r="N95" s="9">
        <f t="shared" si="28"/>
        <v>0</v>
      </c>
      <c r="O95" s="60">
        <f t="shared" si="29"/>
        <v>0.09090909090909091</v>
      </c>
      <c r="P95" s="66">
        <f t="shared" si="30"/>
        <v>0</v>
      </c>
      <c r="Q95" s="4"/>
      <c r="R95" s="4"/>
      <c r="S95" s="4"/>
      <c r="T95" s="4"/>
      <c r="U95" s="4"/>
    </row>
    <row r="96" spans="1:21" s="1" customFormat="1" ht="28.5" customHeight="1">
      <c r="A96" s="4"/>
      <c r="B96" s="31" t="s">
        <v>108</v>
      </c>
      <c r="C96" s="33" t="s">
        <v>115</v>
      </c>
      <c r="D96" s="35"/>
      <c r="E96" s="33"/>
      <c r="F96" s="22"/>
      <c r="G96" s="4"/>
      <c r="H96" s="49">
        <v>5</v>
      </c>
      <c r="I96" s="53">
        <f t="shared" si="24"/>
      </c>
      <c r="J96" s="5">
        <f t="shared" si="31"/>
      </c>
      <c r="K96" s="5">
        <f t="shared" si="32"/>
      </c>
      <c r="L96" s="5">
        <f t="shared" si="33"/>
      </c>
      <c r="M96" s="5">
        <f t="shared" si="34"/>
      </c>
      <c r="N96" s="9">
        <f t="shared" si="28"/>
        <v>0</v>
      </c>
      <c r="O96" s="60">
        <f t="shared" si="29"/>
        <v>0.09090909090909091</v>
      </c>
      <c r="P96" s="66">
        <f t="shared" si="30"/>
        <v>0</v>
      </c>
      <c r="Q96" s="4"/>
      <c r="R96" s="4"/>
      <c r="S96" s="4"/>
      <c r="T96" s="4"/>
      <c r="U96" s="4"/>
    </row>
    <row r="97" spans="1:21" s="1" customFormat="1" ht="34.5" customHeight="1" thickBot="1">
      <c r="A97" s="4"/>
      <c r="B97" s="32" t="s">
        <v>116</v>
      </c>
      <c r="C97" s="33" t="s">
        <v>117</v>
      </c>
      <c r="D97" s="36"/>
      <c r="E97" s="33"/>
      <c r="F97" s="23"/>
      <c r="G97" s="4"/>
      <c r="H97" s="49">
        <v>5</v>
      </c>
      <c r="I97" s="55">
        <f t="shared" si="24"/>
      </c>
      <c r="J97" s="56">
        <f t="shared" si="31"/>
      </c>
      <c r="K97" s="56">
        <f t="shared" si="32"/>
      </c>
      <c r="L97" s="56">
        <f t="shared" si="33"/>
      </c>
      <c r="M97" s="56">
        <f t="shared" si="34"/>
      </c>
      <c r="N97" s="64">
        <f t="shared" si="28"/>
        <v>0</v>
      </c>
      <c r="O97" s="61">
        <f t="shared" si="29"/>
        <v>0.09090909090909091</v>
      </c>
      <c r="P97" s="67">
        <f t="shared" si="30"/>
        <v>0</v>
      </c>
      <c r="Q97" s="4"/>
      <c r="R97" s="4"/>
      <c r="S97" s="4"/>
      <c r="T97" s="4"/>
      <c r="U97" s="4"/>
    </row>
    <row r="98" spans="1:21" s="1" customFormat="1" ht="28.5" customHeight="1" thickBot="1">
      <c r="A98" s="4"/>
      <c r="B98" s="172" t="s">
        <v>264</v>
      </c>
      <c r="C98" s="173"/>
      <c r="D98" s="173"/>
      <c r="E98" s="173"/>
      <c r="F98" s="174"/>
      <c r="G98" s="4"/>
      <c r="H98" s="12"/>
      <c r="I98" s="11">
        <f t="shared" si="24"/>
      </c>
      <c r="J98" s="11">
        <f t="shared" si="31"/>
      </c>
      <c r="K98" s="11">
        <f t="shared" si="32"/>
      </c>
      <c r="L98" s="11">
        <f t="shared" si="33"/>
      </c>
      <c r="M98" s="11">
        <f t="shared" si="34"/>
      </c>
      <c r="N98" s="11"/>
      <c r="O98" s="68">
        <f>SUM(O99:O111)</f>
        <v>0.9999999999999998</v>
      </c>
      <c r="P98" s="69">
        <f>SUM(P99:P111)</f>
        <v>0</v>
      </c>
      <c r="Q98" s="4"/>
      <c r="R98" s="4"/>
      <c r="S98" s="4"/>
      <c r="T98" s="4"/>
      <c r="U98" s="4"/>
    </row>
    <row r="99" spans="1:21" s="1" customFormat="1" ht="28.5" customHeight="1">
      <c r="A99" s="4"/>
      <c r="B99" s="30" t="s">
        <v>3</v>
      </c>
      <c r="C99" s="28" t="s">
        <v>199</v>
      </c>
      <c r="D99" s="34"/>
      <c r="E99" s="28"/>
      <c r="F99" s="21"/>
      <c r="G99" s="4"/>
      <c r="H99" s="49">
        <v>5</v>
      </c>
      <c r="I99" s="50">
        <f t="shared" si="24"/>
      </c>
      <c r="J99" s="51">
        <f t="shared" si="31"/>
      </c>
      <c r="K99" s="51">
        <f t="shared" si="32"/>
      </c>
      <c r="L99" s="51">
        <f t="shared" si="33"/>
      </c>
      <c r="M99" s="51">
        <f t="shared" si="34"/>
      </c>
      <c r="N99" s="63">
        <f aca="true" t="shared" si="35" ref="N99:N111">SUM(I99:M99)</f>
        <v>0</v>
      </c>
      <c r="O99" s="59">
        <f aca="true" t="shared" si="36" ref="O99:O111">1/13</f>
        <v>0.07692307692307693</v>
      </c>
      <c r="P99" s="65">
        <f aca="true" t="shared" si="37" ref="P99:P111">N99*O99</f>
        <v>0</v>
      </c>
      <c r="Q99" s="4"/>
      <c r="R99" s="4"/>
      <c r="S99" s="4"/>
      <c r="T99" s="4"/>
      <c r="U99" s="4"/>
    </row>
    <row r="100" spans="1:21" s="1" customFormat="1" ht="28.5" customHeight="1">
      <c r="A100" s="4"/>
      <c r="B100" s="31" t="s">
        <v>180</v>
      </c>
      <c r="C100" s="33" t="s">
        <v>341</v>
      </c>
      <c r="D100" s="35"/>
      <c r="E100" s="33"/>
      <c r="F100" s="22"/>
      <c r="G100" s="4"/>
      <c r="H100" s="49">
        <v>5</v>
      </c>
      <c r="I100" s="53">
        <f t="shared" si="24"/>
      </c>
      <c r="J100" s="5">
        <f t="shared" si="31"/>
      </c>
      <c r="K100" s="5">
        <f t="shared" si="32"/>
      </c>
      <c r="L100" s="5">
        <f t="shared" si="33"/>
      </c>
      <c r="M100" s="5">
        <f t="shared" si="34"/>
      </c>
      <c r="N100" s="9">
        <f t="shared" si="35"/>
        <v>0</v>
      </c>
      <c r="O100" s="60">
        <f t="shared" si="36"/>
        <v>0.07692307692307693</v>
      </c>
      <c r="P100" s="66">
        <f t="shared" si="37"/>
        <v>0</v>
      </c>
      <c r="Q100" s="4"/>
      <c r="R100" s="4"/>
      <c r="S100" s="4"/>
      <c r="T100" s="4"/>
      <c r="U100" s="4"/>
    </row>
    <row r="101" spans="1:21" s="1" customFormat="1" ht="28.5" customHeight="1">
      <c r="A101" s="4"/>
      <c r="B101" s="31" t="s">
        <v>181</v>
      </c>
      <c r="C101" s="33" t="s">
        <v>179</v>
      </c>
      <c r="D101" s="35"/>
      <c r="E101" s="33"/>
      <c r="F101" s="22"/>
      <c r="G101" s="4"/>
      <c r="H101" s="49">
        <v>5</v>
      </c>
      <c r="I101" s="53">
        <f t="shared" si="24"/>
      </c>
      <c r="J101" s="5">
        <f t="shared" si="31"/>
      </c>
      <c r="K101" s="5">
        <f t="shared" si="32"/>
      </c>
      <c r="L101" s="5">
        <f t="shared" si="33"/>
      </c>
      <c r="M101" s="5">
        <f t="shared" si="34"/>
      </c>
      <c r="N101" s="9">
        <f t="shared" si="35"/>
        <v>0</v>
      </c>
      <c r="O101" s="60">
        <f t="shared" si="36"/>
        <v>0.07692307692307693</v>
      </c>
      <c r="P101" s="66">
        <f t="shared" si="37"/>
        <v>0</v>
      </c>
      <c r="Q101" s="4"/>
      <c r="R101" s="4"/>
      <c r="S101" s="4"/>
      <c r="T101" s="4"/>
      <c r="U101" s="4"/>
    </row>
    <row r="102" spans="1:21" s="1" customFormat="1" ht="28.5" customHeight="1">
      <c r="A102" s="4"/>
      <c r="B102" s="31" t="s">
        <v>182</v>
      </c>
      <c r="C102" s="33" t="s">
        <v>342</v>
      </c>
      <c r="D102" s="35"/>
      <c r="E102" s="33"/>
      <c r="F102" s="22"/>
      <c r="G102" s="4"/>
      <c r="H102" s="49">
        <v>5</v>
      </c>
      <c r="I102" s="53">
        <f t="shared" si="24"/>
      </c>
      <c r="J102" s="5">
        <f t="shared" si="31"/>
      </c>
      <c r="K102" s="5">
        <f t="shared" si="32"/>
      </c>
      <c r="L102" s="5">
        <f t="shared" si="33"/>
      </c>
      <c r="M102" s="5">
        <f t="shared" si="34"/>
      </c>
      <c r="N102" s="9">
        <f t="shared" si="35"/>
        <v>0</v>
      </c>
      <c r="O102" s="60">
        <f t="shared" si="36"/>
        <v>0.07692307692307693</v>
      </c>
      <c r="P102" s="66">
        <f t="shared" si="37"/>
        <v>0</v>
      </c>
      <c r="Q102" s="4"/>
      <c r="R102" s="4"/>
      <c r="S102" s="4"/>
      <c r="T102" s="4"/>
      <c r="U102" s="4"/>
    </row>
    <row r="103" spans="1:21" s="1" customFormat="1" ht="28.5" customHeight="1">
      <c r="A103" s="4"/>
      <c r="B103" s="31" t="s">
        <v>183</v>
      </c>
      <c r="C103" s="33" t="s">
        <v>105</v>
      </c>
      <c r="D103" s="35"/>
      <c r="E103" s="33"/>
      <c r="F103" s="22"/>
      <c r="G103" s="4"/>
      <c r="H103" s="49">
        <v>5</v>
      </c>
      <c r="I103" s="53">
        <f t="shared" si="24"/>
      </c>
      <c r="J103" s="5">
        <f t="shared" si="31"/>
      </c>
      <c r="K103" s="5">
        <f t="shared" si="32"/>
      </c>
      <c r="L103" s="5">
        <f t="shared" si="33"/>
      </c>
      <c r="M103" s="5">
        <f t="shared" si="34"/>
      </c>
      <c r="N103" s="9">
        <f t="shared" si="35"/>
        <v>0</v>
      </c>
      <c r="O103" s="60">
        <f t="shared" si="36"/>
        <v>0.07692307692307693</v>
      </c>
      <c r="P103" s="66">
        <f t="shared" si="37"/>
        <v>0</v>
      </c>
      <c r="Q103" s="4"/>
      <c r="R103" s="4"/>
      <c r="S103" s="4"/>
      <c r="T103" s="4"/>
      <c r="U103" s="4"/>
    </row>
    <row r="104" spans="1:21" s="1" customFormat="1" ht="28.5" customHeight="1">
      <c r="A104" s="4"/>
      <c r="B104" s="31" t="s">
        <v>184</v>
      </c>
      <c r="C104" s="33" t="s">
        <v>190</v>
      </c>
      <c r="D104" s="35"/>
      <c r="E104" s="33"/>
      <c r="F104" s="22"/>
      <c r="G104" s="4"/>
      <c r="H104" s="49">
        <v>5</v>
      </c>
      <c r="I104" s="53">
        <f t="shared" si="24"/>
      </c>
      <c r="J104" s="5">
        <f t="shared" si="31"/>
      </c>
      <c r="K104" s="5">
        <f t="shared" si="32"/>
      </c>
      <c r="L104" s="5">
        <f t="shared" si="33"/>
      </c>
      <c r="M104" s="5">
        <f t="shared" si="34"/>
      </c>
      <c r="N104" s="9">
        <f t="shared" si="35"/>
        <v>0</v>
      </c>
      <c r="O104" s="60">
        <f t="shared" si="36"/>
        <v>0.07692307692307693</v>
      </c>
      <c r="P104" s="66">
        <f t="shared" si="37"/>
        <v>0</v>
      </c>
      <c r="Q104" s="4"/>
      <c r="R104" s="4"/>
      <c r="S104" s="4"/>
      <c r="T104" s="4"/>
      <c r="U104" s="4"/>
    </row>
    <row r="105" spans="1:21" s="1" customFormat="1" ht="28.5" customHeight="1">
      <c r="A105" s="4"/>
      <c r="B105" s="31" t="s">
        <v>193</v>
      </c>
      <c r="C105" s="33" t="s">
        <v>194</v>
      </c>
      <c r="D105" s="35"/>
      <c r="E105" s="33"/>
      <c r="F105" s="22"/>
      <c r="G105" s="4"/>
      <c r="H105" s="49">
        <v>5</v>
      </c>
      <c r="I105" s="53">
        <f t="shared" si="24"/>
      </c>
      <c r="J105" s="5">
        <f t="shared" si="31"/>
      </c>
      <c r="K105" s="5">
        <f t="shared" si="32"/>
      </c>
      <c r="L105" s="5">
        <f t="shared" si="33"/>
      </c>
      <c r="M105" s="5">
        <f t="shared" si="34"/>
      </c>
      <c r="N105" s="9">
        <f t="shared" si="35"/>
        <v>0</v>
      </c>
      <c r="O105" s="60">
        <f t="shared" si="36"/>
        <v>0.07692307692307693</v>
      </c>
      <c r="P105" s="66">
        <f t="shared" si="37"/>
        <v>0</v>
      </c>
      <c r="Q105" s="4"/>
      <c r="R105" s="4"/>
      <c r="S105" s="4"/>
      <c r="T105" s="4"/>
      <c r="U105" s="4"/>
    </row>
    <row r="106" spans="1:21" s="1" customFormat="1" ht="28.5" customHeight="1">
      <c r="A106" s="4"/>
      <c r="B106" s="31" t="s">
        <v>185</v>
      </c>
      <c r="C106" s="33" t="s">
        <v>195</v>
      </c>
      <c r="D106" s="35"/>
      <c r="E106" s="33"/>
      <c r="F106" s="22"/>
      <c r="G106" s="4"/>
      <c r="H106" s="49">
        <v>5</v>
      </c>
      <c r="I106" s="53">
        <f t="shared" si="24"/>
      </c>
      <c r="J106" s="5">
        <f t="shared" si="31"/>
      </c>
      <c r="K106" s="5">
        <f t="shared" si="32"/>
      </c>
      <c r="L106" s="5">
        <f t="shared" si="33"/>
      </c>
      <c r="M106" s="5">
        <f t="shared" si="34"/>
      </c>
      <c r="N106" s="9">
        <f t="shared" si="35"/>
        <v>0</v>
      </c>
      <c r="O106" s="60">
        <f t="shared" si="36"/>
        <v>0.07692307692307693</v>
      </c>
      <c r="P106" s="66">
        <f t="shared" si="37"/>
        <v>0</v>
      </c>
      <c r="Q106" s="4"/>
      <c r="R106" s="4"/>
      <c r="S106" s="4"/>
      <c r="T106" s="4"/>
      <c r="U106" s="4"/>
    </row>
    <row r="107" spans="1:21" s="1" customFormat="1" ht="28.5" customHeight="1">
      <c r="A107" s="4"/>
      <c r="B107" s="31" t="s">
        <v>186</v>
      </c>
      <c r="C107" s="33" t="s">
        <v>196</v>
      </c>
      <c r="D107" s="35"/>
      <c r="E107" s="33"/>
      <c r="F107" s="22"/>
      <c r="G107" s="4"/>
      <c r="H107" s="49">
        <v>5</v>
      </c>
      <c r="I107" s="53">
        <f t="shared" si="24"/>
      </c>
      <c r="J107" s="5">
        <f t="shared" si="31"/>
      </c>
      <c r="K107" s="5">
        <f t="shared" si="32"/>
      </c>
      <c r="L107" s="5">
        <f t="shared" si="33"/>
      </c>
      <c r="M107" s="5">
        <f t="shared" si="34"/>
      </c>
      <c r="N107" s="9">
        <f t="shared" si="35"/>
        <v>0</v>
      </c>
      <c r="O107" s="60">
        <f t="shared" si="36"/>
        <v>0.07692307692307693</v>
      </c>
      <c r="P107" s="66">
        <f t="shared" si="37"/>
        <v>0</v>
      </c>
      <c r="Q107" s="4"/>
      <c r="R107" s="4"/>
      <c r="S107" s="4"/>
      <c r="T107" s="4"/>
      <c r="U107" s="4"/>
    </row>
    <row r="108" spans="1:21" s="1" customFormat="1" ht="28.5" customHeight="1">
      <c r="A108" s="4"/>
      <c r="B108" s="31" t="s">
        <v>187</v>
      </c>
      <c r="C108" s="33" t="s">
        <v>197</v>
      </c>
      <c r="D108" s="35"/>
      <c r="E108" s="33"/>
      <c r="F108" s="22"/>
      <c r="G108" s="4"/>
      <c r="H108" s="49">
        <v>5</v>
      </c>
      <c r="I108" s="53">
        <f t="shared" si="24"/>
      </c>
      <c r="J108" s="5">
        <f t="shared" si="31"/>
      </c>
      <c r="K108" s="5">
        <f t="shared" si="32"/>
      </c>
      <c r="L108" s="5">
        <f t="shared" si="33"/>
      </c>
      <c r="M108" s="5">
        <f t="shared" si="34"/>
      </c>
      <c r="N108" s="9">
        <f t="shared" si="35"/>
        <v>0</v>
      </c>
      <c r="O108" s="60">
        <f t="shared" si="36"/>
        <v>0.07692307692307693</v>
      </c>
      <c r="P108" s="66">
        <f t="shared" si="37"/>
        <v>0</v>
      </c>
      <c r="Q108" s="4"/>
      <c r="R108" s="4"/>
      <c r="S108" s="4"/>
      <c r="T108" s="4"/>
      <c r="U108" s="4"/>
    </row>
    <row r="109" spans="1:21" s="1" customFormat="1" ht="28.5" customHeight="1">
      <c r="A109" s="4"/>
      <c r="B109" s="31" t="s">
        <v>188</v>
      </c>
      <c r="C109" s="33" t="s">
        <v>198</v>
      </c>
      <c r="D109" s="35"/>
      <c r="E109" s="33"/>
      <c r="F109" s="22"/>
      <c r="G109" s="4"/>
      <c r="H109" s="49">
        <v>5</v>
      </c>
      <c r="I109" s="53">
        <f t="shared" si="24"/>
      </c>
      <c r="J109" s="5">
        <f t="shared" si="31"/>
      </c>
      <c r="K109" s="5">
        <f t="shared" si="32"/>
      </c>
      <c r="L109" s="5">
        <f t="shared" si="33"/>
      </c>
      <c r="M109" s="5">
        <f t="shared" si="34"/>
      </c>
      <c r="N109" s="9">
        <f t="shared" si="35"/>
        <v>0</v>
      </c>
      <c r="O109" s="60">
        <f t="shared" si="36"/>
        <v>0.07692307692307693</v>
      </c>
      <c r="P109" s="66">
        <f t="shared" si="37"/>
        <v>0</v>
      </c>
      <c r="Q109" s="4"/>
      <c r="R109" s="4"/>
      <c r="S109" s="4"/>
      <c r="T109" s="4"/>
      <c r="U109" s="4"/>
    </row>
    <row r="110" spans="1:21" s="1" customFormat="1" ht="28.5" customHeight="1">
      <c r="A110" s="4"/>
      <c r="B110" s="31" t="s">
        <v>189</v>
      </c>
      <c r="C110" s="33" t="s">
        <v>343</v>
      </c>
      <c r="D110" s="35"/>
      <c r="E110" s="33"/>
      <c r="F110" s="22"/>
      <c r="G110" s="4"/>
      <c r="H110" s="49">
        <v>5</v>
      </c>
      <c r="I110" s="53">
        <f t="shared" si="24"/>
      </c>
      <c r="J110" s="5">
        <f t="shared" si="31"/>
      </c>
      <c r="K110" s="5">
        <f t="shared" si="32"/>
      </c>
      <c r="L110" s="5">
        <f t="shared" si="33"/>
      </c>
      <c r="M110" s="5">
        <f t="shared" si="34"/>
      </c>
      <c r="N110" s="9">
        <f t="shared" si="35"/>
        <v>0</v>
      </c>
      <c r="O110" s="60">
        <f t="shared" si="36"/>
        <v>0.07692307692307693</v>
      </c>
      <c r="P110" s="66">
        <f t="shared" si="37"/>
        <v>0</v>
      </c>
      <c r="Q110" s="4"/>
      <c r="R110" s="4"/>
      <c r="S110" s="4"/>
      <c r="T110" s="4"/>
      <c r="U110" s="4"/>
    </row>
    <row r="111" spans="1:21" s="1" customFormat="1" ht="28.5" customHeight="1" thickBot="1">
      <c r="A111" s="4"/>
      <c r="B111" s="37">
        <v>7.7</v>
      </c>
      <c r="C111" s="26" t="s">
        <v>344</v>
      </c>
      <c r="D111" s="38"/>
      <c r="E111" s="26"/>
      <c r="F111" s="29"/>
      <c r="G111" s="4"/>
      <c r="H111" s="49">
        <v>5</v>
      </c>
      <c r="I111" s="55">
        <f t="shared" si="24"/>
      </c>
      <c r="J111" s="56">
        <f t="shared" si="31"/>
      </c>
      <c r="K111" s="56">
        <f t="shared" si="32"/>
      </c>
      <c r="L111" s="56">
        <f t="shared" si="33"/>
      </c>
      <c r="M111" s="56">
        <f t="shared" si="34"/>
      </c>
      <c r="N111" s="64">
        <f t="shared" si="35"/>
        <v>0</v>
      </c>
      <c r="O111" s="61">
        <f t="shared" si="36"/>
        <v>0.07692307692307693</v>
      </c>
      <c r="P111" s="67">
        <f t="shared" si="37"/>
        <v>0</v>
      </c>
      <c r="Q111" s="4"/>
      <c r="R111" s="4"/>
      <c r="S111" s="4"/>
      <c r="T111" s="4"/>
      <c r="U111" s="4"/>
    </row>
    <row r="112" spans="1:21" s="1" customFormat="1" ht="28.5" customHeight="1" thickBot="1">
      <c r="A112" s="4"/>
      <c r="B112" s="163" t="s">
        <v>265</v>
      </c>
      <c r="C112" s="164"/>
      <c r="D112" s="164"/>
      <c r="E112" s="164"/>
      <c r="F112" s="165"/>
      <c r="G112" s="4"/>
      <c r="H112" s="12"/>
      <c r="I112" s="11">
        <f t="shared" si="24"/>
      </c>
      <c r="J112" s="11">
        <f t="shared" si="31"/>
      </c>
      <c r="K112" s="11">
        <f t="shared" si="32"/>
      </c>
      <c r="L112" s="11">
        <f t="shared" si="33"/>
      </c>
      <c r="M112" s="11">
        <f t="shared" si="34"/>
      </c>
      <c r="N112" s="11"/>
      <c r="O112" s="68">
        <f>SUM(O113:O137)</f>
        <v>1.0000000000000002</v>
      </c>
      <c r="P112" s="69">
        <f>SUM(P113:P137)</f>
        <v>0</v>
      </c>
      <c r="Q112" s="4"/>
      <c r="R112" s="4"/>
      <c r="S112" s="4"/>
      <c r="T112" s="4"/>
      <c r="U112" s="4"/>
    </row>
    <row r="113" spans="1:21" s="1" customFormat="1" ht="28.5" customHeight="1">
      <c r="A113" s="4"/>
      <c r="B113" s="30" t="s">
        <v>5</v>
      </c>
      <c r="C113" s="28" t="s">
        <v>6</v>
      </c>
      <c r="D113" s="34"/>
      <c r="E113" s="28"/>
      <c r="F113" s="21"/>
      <c r="G113" s="4"/>
      <c r="H113" s="49">
        <v>5</v>
      </c>
      <c r="I113" s="50">
        <f t="shared" si="24"/>
      </c>
      <c r="J113" s="51">
        <f t="shared" si="31"/>
      </c>
      <c r="K113" s="51">
        <f t="shared" si="32"/>
      </c>
      <c r="L113" s="51">
        <f t="shared" si="33"/>
      </c>
      <c r="M113" s="51">
        <f t="shared" si="34"/>
      </c>
      <c r="N113" s="63">
        <f aca="true" t="shared" si="38" ref="N113:N137">SUM(I113:M113)</f>
        <v>0</v>
      </c>
      <c r="O113" s="59">
        <f aca="true" t="shared" si="39" ref="O113:O137">1/25</f>
        <v>0.04</v>
      </c>
      <c r="P113" s="65">
        <f aca="true" t="shared" si="40" ref="P113:P137">N113*O113</f>
        <v>0</v>
      </c>
      <c r="Q113" s="4"/>
      <c r="R113" s="4"/>
      <c r="S113" s="4"/>
      <c r="T113" s="4"/>
      <c r="U113" s="4"/>
    </row>
    <row r="114" spans="1:21" s="1" customFormat="1" ht="28.5" customHeight="1">
      <c r="A114" s="4"/>
      <c r="B114" s="31" t="s">
        <v>0</v>
      </c>
      <c r="C114" s="33" t="s">
        <v>305</v>
      </c>
      <c r="D114" s="35"/>
      <c r="E114" s="33"/>
      <c r="F114" s="22"/>
      <c r="G114" s="4"/>
      <c r="H114" s="49">
        <v>5</v>
      </c>
      <c r="I114" s="53">
        <f t="shared" si="24"/>
      </c>
      <c r="J114" s="5">
        <f t="shared" si="31"/>
      </c>
      <c r="K114" s="5">
        <f t="shared" si="32"/>
      </c>
      <c r="L114" s="5">
        <f t="shared" si="33"/>
      </c>
      <c r="M114" s="5">
        <f t="shared" si="34"/>
      </c>
      <c r="N114" s="9">
        <f t="shared" si="38"/>
        <v>0</v>
      </c>
      <c r="O114" s="60">
        <f t="shared" si="39"/>
        <v>0.04</v>
      </c>
      <c r="P114" s="66">
        <f t="shared" si="40"/>
        <v>0</v>
      </c>
      <c r="Q114" s="4"/>
      <c r="R114" s="4"/>
      <c r="S114" s="4"/>
      <c r="T114" s="4"/>
      <c r="U114" s="4"/>
    </row>
    <row r="115" spans="1:21" s="1" customFormat="1" ht="28.5" customHeight="1">
      <c r="A115" s="4"/>
      <c r="B115" s="31" t="s">
        <v>0</v>
      </c>
      <c r="C115" s="33" t="s">
        <v>306</v>
      </c>
      <c r="D115" s="35"/>
      <c r="E115" s="33"/>
      <c r="F115" s="22"/>
      <c r="G115" s="4"/>
      <c r="H115" s="49">
        <v>5</v>
      </c>
      <c r="I115" s="53">
        <f t="shared" si="24"/>
      </c>
      <c r="J115" s="5">
        <f t="shared" si="31"/>
      </c>
      <c r="K115" s="5">
        <f t="shared" si="32"/>
      </c>
      <c r="L115" s="5">
        <f t="shared" si="33"/>
      </c>
      <c r="M115" s="5">
        <f t="shared" si="34"/>
      </c>
      <c r="N115" s="9">
        <f t="shared" si="38"/>
        <v>0</v>
      </c>
      <c r="O115" s="60">
        <f t="shared" si="39"/>
        <v>0.04</v>
      </c>
      <c r="P115" s="66">
        <f t="shared" si="40"/>
        <v>0</v>
      </c>
      <c r="Q115" s="4"/>
      <c r="R115" s="4"/>
      <c r="S115" s="4"/>
      <c r="T115" s="4"/>
      <c r="U115" s="4"/>
    </row>
    <row r="116" spans="1:21" s="1" customFormat="1" ht="28.5" customHeight="1">
      <c r="A116" s="4"/>
      <c r="B116" s="31" t="s">
        <v>0</v>
      </c>
      <c r="C116" s="33" t="s">
        <v>7</v>
      </c>
      <c r="D116" s="35"/>
      <c r="E116" s="33"/>
      <c r="F116" s="22"/>
      <c r="G116" s="4"/>
      <c r="H116" s="49">
        <v>5</v>
      </c>
      <c r="I116" s="53">
        <f t="shared" si="24"/>
      </c>
      <c r="J116" s="5">
        <f t="shared" si="31"/>
      </c>
      <c r="K116" s="5">
        <f t="shared" si="32"/>
      </c>
      <c r="L116" s="5">
        <f t="shared" si="33"/>
      </c>
      <c r="M116" s="5">
        <f t="shared" si="34"/>
      </c>
      <c r="N116" s="9">
        <f t="shared" si="38"/>
        <v>0</v>
      </c>
      <c r="O116" s="60">
        <f t="shared" si="39"/>
        <v>0.04</v>
      </c>
      <c r="P116" s="66">
        <f t="shared" si="40"/>
        <v>0</v>
      </c>
      <c r="Q116" s="4"/>
      <c r="R116" s="4"/>
      <c r="S116" s="4"/>
      <c r="T116" s="4"/>
      <c r="U116" s="4"/>
    </row>
    <row r="117" spans="1:21" s="1" customFormat="1" ht="28.5" customHeight="1">
      <c r="A117" s="4"/>
      <c r="B117" s="31" t="s">
        <v>0</v>
      </c>
      <c r="C117" s="33" t="s">
        <v>345</v>
      </c>
      <c r="D117" s="35"/>
      <c r="E117" s="33"/>
      <c r="F117" s="22"/>
      <c r="G117" s="4"/>
      <c r="H117" s="49">
        <v>5</v>
      </c>
      <c r="I117" s="53">
        <f t="shared" si="24"/>
      </c>
      <c r="J117" s="5">
        <f t="shared" si="31"/>
      </c>
      <c r="K117" s="5">
        <f t="shared" si="32"/>
      </c>
      <c r="L117" s="5">
        <f t="shared" si="33"/>
      </c>
      <c r="M117" s="5">
        <f t="shared" si="34"/>
      </c>
      <c r="N117" s="9">
        <f t="shared" si="38"/>
        <v>0</v>
      </c>
      <c r="O117" s="60">
        <f t="shared" si="39"/>
        <v>0.04</v>
      </c>
      <c r="P117" s="66">
        <f t="shared" si="40"/>
        <v>0</v>
      </c>
      <c r="Q117" s="4"/>
      <c r="R117" s="4"/>
      <c r="S117" s="4"/>
      <c r="T117" s="4"/>
      <c r="U117" s="4"/>
    </row>
    <row r="118" spans="1:21" s="1" customFormat="1" ht="28.5" customHeight="1">
      <c r="A118" s="4"/>
      <c r="B118" s="31" t="s">
        <v>0</v>
      </c>
      <c r="C118" s="33" t="s">
        <v>307</v>
      </c>
      <c r="D118" s="35"/>
      <c r="E118" s="33"/>
      <c r="F118" s="22"/>
      <c r="G118" s="4"/>
      <c r="H118" s="49">
        <v>5</v>
      </c>
      <c r="I118" s="53">
        <f t="shared" si="24"/>
      </c>
      <c r="J118" s="5">
        <f t="shared" si="31"/>
      </c>
      <c r="K118" s="5">
        <f t="shared" si="32"/>
      </c>
      <c r="L118" s="5">
        <f t="shared" si="33"/>
      </c>
      <c r="M118" s="5">
        <f t="shared" si="34"/>
      </c>
      <c r="N118" s="9">
        <f t="shared" si="38"/>
        <v>0</v>
      </c>
      <c r="O118" s="60">
        <f t="shared" si="39"/>
        <v>0.04</v>
      </c>
      <c r="P118" s="66">
        <f t="shared" si="40"/>
        <v>0</v>
      </c>
      <c r="Q118" s="4"/>
      <c r="R118" s="4"/>
      <c r="S118" s="4"/>
      <c r="T118" s="4"/>
      <c r="U118" s="4"/>
    </row>
    <row r="119" spans="1:21" s="1" customFormat="1" ht="28.5" customHeight="1">
      <c r="A119" s="4"/>
      <c r="B119" s="31" t="s">
        <v>3</v>
      </c>
      <c r="C119" s="33" t="s">
        <v>8</v>
      </c>
      <c r="D119" s="35"/>
      <c r="E119" s="33"/>
      <c r="F119" s="22"/>
      <c r="G119" s="4"/>
      <c r="H119" s="49">
        <v>5</v>
      </c>
      <c r="I119" s="53">
        <f t="shared" si="24"/>
      </c>
      <c r="J119" s="5">
        <f t="shared" si="31"/>
      </c>
      <c r="K119" s="5">
        <f t="shared" si="32"/>
      </c>
      <c r="L119" s="5">
        <f t="shared" si="33"/>
      </c>
      <c r="M119" s="5">
        <f t="shared" si="34"/>
      </c>
      <c r="N119" s="9">
        <f t="shared" si="38"/>
        <v>0</v>
      </c>
      <c r="O119" s="60">
        <f t="shared" si="39"/>
        <v>0.04</v>
      </c>
      <c r="P119" s="66">
        <f t="shared" si="40"/>
        <v>0</v>
      </c>
      <c r="Q119" s="4"/>
      <c r="R119" s="4"/>
      <c r="S119" s="4"/>
      <c r="T119" s="4"/>
      <c r="U119" s="4"/>
    </row>
    <row r="120" spans="1:21" s="1" customFormat="1" ht="28.5" customHeight="1">
      <c r="A120" s="4"/>
      <c r="B120" s="31" t="s">
        <v>9</v>
      </c>
      <c r="C120" s="33" t="s">
        <v>308</v>
      </c>
      <c r="D120" s="35"/>
      <c r="E120" s="33"/>
      <c r="F120" s="22"/>
      <c r="G120" s="4"/>
      <c r="H120" s="49">
        <v>5</v>
      </c>
      <c r="I120" s="53">
        <f t="shared" si="24"/>
      </c>
      <c r="J120" s="5">
        <f t="shared" si="31"/>
      </c>
      <c r="K120" s="5">
        <f t="shared" si="32"/>
      </c>
      <c r="L120" s="5">
        <f t="shared" si="33"/>
      </c>
      <c r="M120" s="5">
        <f t="shared" si="34"/>
      </c>
      <c r="N120" s="9">
        <f t="shared" si="38"/>
        <v>0</v>
      </c>
      <c r="O120" s="60">
        <f t="shared" si="39"/>
        <v>0.04</v>
      </c>
      <c r="P120" s="66">
        <f t="shared" si="40"/>
        <v>0</v>
      </c>
      <c r="Q120" s="4"/>
      <c r="R120" s="4"/>
      <c r="S120" s="4"/>
      <c r="T120" s="4"/>
      <c r="U120" s="4"/>
    </row>
    <row r="121" spans="1:21" s="1" customFormat="1" ht="28.5" customHeight="1">
      <c r="A121" s="4"/>
      <c r="B121" s="31" t="s">
        <v>10</v>
      </c>
      <c r="C121" s="33" t="s">
        <v>11</v>
      </c>
      <c r="D121" s="35"/>
      <c r="E121" s="33"/>
      <c r="F121" s="22"/>
      <c r="G121" s="4"/>
      <c r="H121" s="49">
        <v>5</v>
      </c>
      <c r="I121" s="53">
        <f t="shared" si="24"/>
      </c>
      <c r="J121" s="5">
        <f t="shared" si="31"/>
      </c>
      <c r="K121" s="5">
        <f t="shared" si="32"/>
      </c>
      <c r="L121" s="5">
        <f t="shared" si="33"/>
      </c>
      <c r="M121" s="5">
        <f t="shared" si="34"/>
      </c>
      <c r="N121" s="9">
        <f t="shared" si="38"/>
        <v>0</v>
      </c>
      <c r="O121" s="60">
        <f t="shared" si="39"/>
        <v>0.04</v>
      </c>
      <c r="P121" s="66">
        <f t="shared" si="40"/>
        <v>0</v>
      </c>
      <c r="Q121" s="4"/>
      <c r="R121" s="4"/>
      <c r="S121" s="4"/>
      <c r="T121" s="4"/>
      <c r="U121" s="4"/>
    </row>
    <row r="122" spans="1:21" s="1" customFormat="1" ht="28.5" customHeight="1">
      <c r="A122" s="4"/>
      <c r="B122" s="31" t="s">
        <v>12</v>
      </c>
      <c r="C122" s="33" t="s">
        <v>13</v>
      </c>
      <c r="D122" s="35"/>
      <c r="E122" s="33"/>
      <c r="F122" s="22"/>
      <c r="G122" s="4"/>
      <c r="H122" s="49">
        <v>5</v>
      </c>
      <c r="I122" s="53">
        <f t="shared" si="24"/>
      </c>
      <c r="J122" s="5">
        <f t="shared" si="31"/>
      </c>
      <c r="K122" s="5">
        <f t="shared" si="32"/>
      </c>
      <c r="L122" s="5">
        <f t="shared" si="33"/>
      </c>
      <c r="M122" s="5">
        <f t="shared" si="34"/>
      </c>
      <c r="N122" s="9">
        <f t="shared" si="38"/>
        <v>0</v>
      </c>
      <c r="O122" s="60">
        <f t="shared" si="39"/>
        <v>0.04</v>
      </c>
      <c r="P122" s="66">
        <f t="shared" si="40"/>
        <v>0</v>
      </c>
      <c r="Q122" s="4"/>
      <c r="R122" s="4"/>
      <c r="S122" s="4"/>
      <c r="T122" s="4"/>
      <c r="U122" s="4"/>
    </row>
    <row r="123" spans="1:21" s="1" customFormat="1" ht="28.5" customHeight="1">
      <c r="A123" s="4"/>
      <c r="B123" s="31" t="s">
        <v>14</v>
      </c>
      <c r="C123" s="33" t="s">
        <v>15</v>
      </c>
      <c r="D123" s="35"/>
      <c r="E123" s="33"/>
      <c r="F123" s="22"/>
      <c r="G123" s="4"/>
      <c r="H123" s="49">
        <v>5</v>
      </c>
      <c r="I123" s="53">
        <f t="shared" si="24"/>
      </c>
      <c r="J123" s="5">
        <f t="shared" si="31"/>
      </c>
      <c r="K123" s="5">
        <f t="shared" si="32"/>
      </c>
      <c r="L123" s="5">
        <f t="shared" si="33"/>
      </c>
      <c r="M123" s="5">
        <f t="shared" si="34"/>
      </c>
      <c r="N123" s="9">
        <f t="shared" si="38"/>
        <v>0</v>
      </c>
      <c r="O123" s="60">
        <f t="shared" si="39"/>
        <v>0.04</v>
      </c>
      <c r="P123" s="66">
        <f t="shared" si="40"/>
        <v>0</v>
      </c>
      <c r="Q123" s="4"/>
      <c r="R123" s="4"/>
      <c r="S123" s="4"/>
      <c r="T123" s="4"/>
      <c r="U123" s="4"/>
    </row>
    <row r="124" spans="1:21" s="1" customFormat="1" ht="28.5" customHeight="1">
      <c r="A124" s="4"/>
      <c r="B124" s="31" t="s">
        <v>16</v>
      </c>
      <c r="C124" s="33" t="s">
        <v>17</v>
      </c>
      <c r="D124" s="35"/>
      <c r="E124" s="33"/>
      <c r="F124" s="22"/>
      <c r="G124" s="4"/>
      <c r="H124" s="49">
        <v>5</v>
      </c>
      <c r="I124" s="53">
        <f t="shared" si="24"/>
      </c>
      <c r="J124" s="5">
        <f t="shared" si="31"/>
      </c>
      <c r="K124" s="5">
        <f t="shared" si="32"/>
      </c>
      <c r="L124" s="5">
        <f t="shared" si="33"/>
      </c>
      <c r="M124" s="5">
        <f t="shared" si="34"/>
      </c>
      <c r="N124" s="9">
        <f t="shared" si="38"/>
        <v>0</v>
      </c>
      <c r="O124" s="60">
        <f t="shared" si="39"/>
        <v>0.04</v>
      </c>
      <c r="P124" s="66">
        <f t="shared" si="40"/>
        <v>0</v>
      </c>
      <c r="Q124" s="4"/>
      <c r="R124" s="4"/>
      <c r="S124" s="4"/>
      <c r="T124" s="4"/>
      <c r="U124" s="4"/>
    </row>
    <row r="125" spans="1:21" s="1" customFormat="1" ht="28.5" customHeight="1">
      <c r="A125" s="4"/>
      <c r="B125" s="31" t="s">
        <v>18</v>
      </c>
      <c r="C125" s="33" t="s">
        <v>309</v>
      </c>
      <c r="D125" s="35"/>
      <c r="E125" s="33"/>
      <c r="F125" s="22"/>
      <c r="G125" s="4"/>
      <c r="H125" s="49">
        <v>5</v>
      </c>
      <c r="I125" s="53">
        <f t="shared" si="24"/>
      </c>
      <c r="J125" s="5">
        <f t="shared" si="31"/>
      </c>
      <c r="K125" s="5">
        <f t="shared" si="32"/>
      </c>
      <c r="L125" s="5">
        <f t="shared" si="33"/>
      </c>
      <c r="M125" s="5">
        <f t="shared" si="34"/>
      </c>
      <c r="N125" s="9">
        <f t="shared" si="38"/>
        <v>0</v>
      </c>
      <c r="O125" s="60">
        <f t="shared" si="39"/>
        <v>0.04</v>
      </c>
      <c r="P125" s="66">
        <f t="shared" si="40"/>
        <v>0</v>
      </c>
      <c r="Q125" s="4"/>
      <c r="R125" s="4"/>
      <c r="S125" s="4"/>
      <c r="T125" s="4"/>
      <c r="U125" s="4"/>
    </row>
    <row r="126" spans="1:21" s="1" customFormat="1" ht="28.5" customHeight="1">
      <c r="A126" s="4"/>
      <c r="B126" s="31" t="s">
        <v>19</v>
      </c>
      <c r="C126" s="33" t="s">
        <v>310</v>
      </c>
      <c r="D126" s="35"/>
      <c r="E126" s="33"/>
      <c r="F126" s="22"/>
      <c r="G126" s="4"/>
      <c r="H126" s="49">
        <v>5</v>
      </c>
      <c r="I126" s="53">
        <f t="shared" si="24"/>
      </c>
      <c r="J126" s="5">
        <f t="shared" si="31"/>
      </c>
      <c r="K126" s="5">
        <f t="shared" si="32"/>
      </c>
      <c r="L126" s="5">
        <f t="shared" si="33"/>
      </c>
      <c r="M126" s="5">
        <f t="shared" si="34"/>
      </c>
      <c r="N126" s="9">
        <f t="shared" si="38"/>
        <v>0</v>
      </c>
      <c r="O126" s="60">
        <f t="shared" si="39"/>
        <v>0.04</v>
      </c>
      <c r="P126" s="66">
        <f t="shared" si="40"/>
        <v>0</v>
      </c>
      <c r="Q126" s="4"/>
      <c r="R126" s="4"/>
      <c r="S126" s="4"/>
      <c r="T126" s="4"/>
      <c r="U126" s="4"/>
    </row>
    <row r="127" spans="1:21" s="1" customFormat="1" ht="28.5" customHeight="1">
      <c r="A127" s="4"/>
      <c r="B127" s="31" t="s">
        <v>19</v>
      </c>
      <c r="C127" s="33" t="s">
        <v>20</v>
      </c>
      <c r="D127" s="35"/>
      <c r="E127" s="33"/>
      <c r="F127" s="22"/>
      <c r="G127" s="4"/>
      <c r="H127" s="49">
        <v>5</v>
      </c>
      <c r="I127" s="53">
        <f t="shared" si="24"/>
      </c>
      <c r="J127" s="5">
        <f t="shared" si="31"/>
      </c>
      <c r="K127" s="5">
        <f t="shared" si="32"/>
      </c>
      <c r="L127" s="5">
        <f t="shared" si="33"/>
      </c>
      <c r="M127" s="5">
        <f t="shared" si="34"/>
      </c>
      <c r="N127" s="9">
        <f t="shared" si="38"/>
        <v>0</v>
      </c>
      <c r="O127" s="60">
        <f t="shared" si="39"/>
        <v>0.04</v>
      </c>
      <c r="P127" s="66">
        <f t="shared" si="40"/>
        <v>0</v>
      </c>
      <c r="Q127" s="4"/>
      <c r="R127" s="4"/>
      <c r="S127" s="4"/>
      <c r="T127" s="4"/>
      <c r="U127" s="4"/>
    </row>
    <row r="128" spans="1:21" s="1" customFormat="1" ht="28.5" customHeight="1">
      <c r="A128" s="4"/>
      <c r="B128" s="31" t="s">
        <v>21</v>
      </c>
      <c r="C128" s="33" t="s">
        <v>22</v>
      </c>
      <c r="D128" s="35"/>
      <c r="E128" s="33"/>
      <c r="F128" s="22"/>
      <c r="G128" s="4"/>
      <c r="H128" s="49">
        <v>5</v>
      </c>
      <c r="I128" s="53">
        <f t="shared" si="24"/>
      </c>
      <c r="J128" s="5">
        <f t="shared" si="31"/>
      </c>
      <c r="K128" s="5">
        <f t="shared" si="32"/>
      </c>
      <c r="L128" s="5">
        <f t="shared" si="33"/>
      </c>
      <c r="M128" s="5">
        <f t="shared" si="34"/>
      </c>
      <c r="N128" s="9">
        <f t="shared" si="38"/>
        <v>0</v>
      </c>
      <c r="O128" s="60">
        <f t="shared" si="39"/>
        <v>0.04</v>
      </c>
      <c r="P128" s="66">
        <f t="shared" si="40"/>
        <v>0</v>
      </c>
      <c r="Q128" s="4"/>
      <c r="R128" s="4"/>
      <c r="S128" s="4"/>
      <c r="T128" s="4"/>
      <c r="U128" s="4"/>
    </row>
    <row r="129" spans="1:21" s="1" customFormat="1" ht="28.5" customHeight="1">
      <c r="A129" s="4"/>
      <c r="B129" s="31" t="s">
        <v>23</v>
      </c>
      <c r="C129" s="33" t="s">
        <v>24</v>
      </c>
      <c r="D129" s="35"/>
      <c r="E129" s="33"/>
      <c r="F129" s="22"/>
      <c r="G129" s="4"/>
      <c r="H129" s="49">
        <v>5</v>
      </c>
      <c r="I129" s="53">
        <f t="shared" si="24"/>
      </c>
      <c r="J129" s="5">
        <f t="shared" si="31"/>
      </c>
      <c r="K129" s="5">
        <f t="shared" si="32"/>
      </c>
      <c r="L129" s="5">
        <f t="shared" si="33"/>
      </c>
      <c r="M129" s="5">
        <f t="shared" si="34"/>
      </c>
      <c r="N129" s="9">
        <f t="shared" si="38"/>
        <v>0</v>
      </c>
      <c r="O129" s="60">
        <f t="shared" si="39"/>
        <v>0.04</v>
      </c>
      <c r="P129" s="66">
        <f t="shared" si="40"/>
        <v>0</v>
      </c>
      <c r="Q129" s="4"/>
      <c r="R129" s="4"/>
      <c r="S129" s="4"/>
      <c r="T129" s="4"/>
      <c r="U129" s="4"/>
    </row>
    <row r="130" spans="1:21" s="1" customFormat="1" ht="28.5" customHeight="1">
      <c r="A130" s="4"/>
      <c r="B130" s="31" t="s">
        <v>25</v>
      </c>
      <c r="C130" s="33" t="s">
        <v>26</v>
      </c>
      <c r="D130" s="35"/>
      <c r="E130" s="33"/>
      <c r="F130" s="22"/>
      <c r="G130" s="4"/>
      <c r="H130" s="49">
        <v>5</v>
      </c>
      <c r="I130" s="53">
        <f t="shared" si="24"/>
      </c>
      <c r="J130" s="5">
        <f t="shared" si="31"/>
      </c>
      <c r="K130" s="5">
        <f t="shared" si="32"/>
      </c>
      <c r="L130" s="5">
        <f t="shared" si="33"/>
      </c>
      <c r="M130" s="5">
        <f t="shared" si="34"/>
      </c>
      <c r="N130" s="9">
        <f t="shared" si="38"/>
        <v>0</v>
      </c>
      <c r="O130" s="60">
        <f t="shared" si="39"/>
        <v>0.04</v>
      </c>
      <c r="P130" s="66">
        <f t="shared" si="40"/>
        <v>0</v>
      </c>
      <c r="Q130" s="4"/>
      <c r="R130" s="4"/>
      <c r="S130" s="4"/>
      <c r="T130" s="4"/>
      <c r="U130" s="4"/>
    </row>
    <row r="131" spans="1:21" s="1" customFormat="1" ht="28.5" customHeight="1">
      <c r="A131" s="4"/>
      <c r="B131" s="31" t="s">
        <v>27</v>
      </c>
      <c r="C131" s="33" t="s">
        <v>311</v>
      </c>
      <c r="D131" s="35"/>
      <c r="E131" s="33"/>
      <c r="F131" s="22"/>
      <c r="G131" s="4"/>
      <c r="H131" s="49">
        <v>5</v>
      </c>
      <c r="I131" s="53">
        <f t="shared" si="24"/>
      </c>
      <c r="J131" s="5">
        <f t="shared" si="31"/>
      </c>
      <c r="K131" s="5">
        <f t="shared" si="32"/>
      </c>
      <c r="L131" s="5">
        <f t="shared" si="33"/>
      </c>
      <c r="M131" s="5">
        <f t="shared" si="34"/>
      </c>
      <c r="N131" s="9">
        <f t="shared" si="38"/>
        <v>0</v>
      </c>
      <c r="O131" s="60">
        <f t="shared" si="39"/>
        <v>0.04</v>
      </c>
      <c r="P131" s="66">
        <f t="shared" si="40"/>
        <v>0</v>
      </c>
      <c r="Q131" s="4"/>
      <c r="R131" s="4"/>
      <c r="S131" s="4"/>
      <c r="T131" s="4"/>
      <c r="U131" s="4"/>
    </row>
    <row r="132" spans="1:21" s="1" customFormat="1" ht="28.5" customHeight="1">
      <c r="A132" s="4"/>
      <c r="B132" s="31" t="s">
        <v>28</v>
      </c>
      <c r="C132" s="33" t="s">
        <v>312</v>
      </c>
      <c r="D132" s="35"/>
      <c r="E132" s="33"/>
      <c r="F132" s="22"/>
      <c r="G132" s="4"/>
      <c r="H132" s="49">
        <v>5</v>
      </c>
      <c r="I132" s="53">
        <f t="shared" si="24"/>
      </c>
      <c r="J132" s="5">
        <f t="shared" si="31"/>
      </c>
      <c r="K132" s="5">
        <f t="shared" si="32"/>
      </c>
      <c r="L132" s="5">
        <f t="shared" si="33"/>
      </c>
      <c r="M132" s="5">
        <f t="shared" si="34"/>
      </c>
      <c r="N132" s="9">
        <f t="shared" si="38"/>
        <v>0</v>
      </c>
      <c r="O132" s="60">
        <f t="shared" si="39"/>
        <v>0.04</v>
      </c>
      <c r="P132" s="66">
        <f t="shared" si="40"/>
        <v>0</v>
      </c>
      <c r="Q132" s="4"/>
      <c r="R132" s="4"/>
      <c r="S132" s="4"/>
      <c r="T132" s="4"/>
      <c r="U132" s="4"/>
    </row>
    <row r="133" spans="1:21" s="1" customFormat="1" ht="28.5" customHeight="1">
      <c r="A133" s="4"/>
      <c r="B133" s="31" t="s">
        <v>29</v>
      </c>
      <c r="C133" s="33" t="s">
        <v>313</v>
      </c>
      <c r="D133" s="35"/>
      <c r="E133" s="33"/>
      <c r="F133" s="22"/>
      <c r="G133" s="4"/>
      <c r="H133" s="49">
        <v>5</v>
      </c>
      <c r="I133" s="53">
        <f t="shared" si="24"/>
      </c>
      <c r="J133" s="5">
        <f t="shared" si="31"/>
      </c>
      <c r="K133" s="5">
        <f t="shared" si="32"/>
      </c>
      <c r="L133" s="5">
        <f t="shared" si="33"/>
      </c>
      <c r="M133" s="5">
        <f t="shared" si="34"/>
      </c>
      <c r="N133" s="9">
        <f t="shared" si="38"/>
        <v>0</v>
      </c>
      <c r="O133" s="60">
        <f t="shared" si="39"/>
        <v>0.04</v>
      </c>
      <c r="P133" s="66">
        <f t="shared" si="40"/>
        <v>0</v>
      </c>
      <c r="Q133" s="4"/>
      <c r="R133" s="4"/>
      <c r="S133" s="4"/>
      <c r="T133" s="4"/>
      <c r="U133" s="4"/>
    </row>
    <row r="134" spans="1:21" s="1" customFormat="1" ht="28.5" customHeight="1">
      <c r="A134" s="4"/>
      <c r="B134" s="31" t="s">
        <v>30</v>
      </c>
      <c r="C134" s="33" t="s">
        <v>31</v>
      </c>
      <c r="D134" s="35"/>
      <c r="E134" s="33"/>
      <c r="F134" s="22"/>
      <c r="G134" s="4"/>
      <c r="H134" s="49">
        <v>5</v>
      </c>
      <c r="I134" s="53">
        <f t="shared" si="24"/>
      </c>
      <c r="J134" s="5">
        <f t="shared" si="31"/>
      </c>
      <c r="K134" s="5">
        <f t="shared" si="32"/>
      </c>
      <c r="L134" s="5">
        <f t="shared" si="33"/>
      </c>
      <c r="M134" s="5">
        <f t="shared" si="34"/>
      </c>
      <c r="N134" s="9">
        <f t="shared" si="38"/>
        <v>0</v>
      </c>
      <c r="O134" s="60">
        <f t="shared" si="39"/>
        <v>0.04</v>
      </c>
      <c r="P134" s="66">
        <f t="shared" si="40"/>
        <v>0</v>
      </c>
      <c r="Q134" s="4"/>
      <c r="R134" s="4"/>
      <c r="S134" s="4"/>
      <c r="T134" s="4"/>
      <c r="U134" s="4"/>
    </row>
    <row r="135" spans="1:21" s="1" customFormat="1" ht="28.5" customHeight="1">
      <c r="A135" s="4"/>
      <c r="B135" s="31" t="s">
        <v>32</v>
      </c>
      <c r="C135" s="33" t="s">
        <v>33</v>
      </c>
      <c r="D135" s="35"/>
      <c r="E135" s="33"/>
      <c r="F135" s="22"/>
      <c r="G135" s="4"/>
      <c r="H135" s="49">
        <v>5</v>
      </c>
      <c r="I135" s="53">
        <f t="shared" si="24"/>
      </c>
      <c r="J135" s="5">
        <f t="shared" si="31"/>
      </c>
      <c r="K135" s="5">
        <f t="shared" si="32"/>
      </c>
      <c r="L135" s="5">
        <f t="shared" si="33"/>
      </c>
      <c r="M135" s="5">
        <f t="shared" si="34"/>
      </c>
      <c r="N135" s="9">
        <f t="shared" si="38"/>
        <v>0</v>
      </c>
      <c r="O135" s="60">
        <f t="shared" si="39"/>
        <v>0.04</v>
      </c>
      <c r="P135" s="66">
        <f t="shared" si="40"/>
        <v>0</v>
      </c>
      <c r="Q135" s="4"/>
      <c r="R135" s="4"/>
      <c r="S135" s="4"/>
      <c r="T135" s="4"/>
      <c r="U135" s="4"/>
    </row>
    <row r="136" spans="1:21" s="1" customFormat="1" ht="28.5" customHeight="1">
      <c r="A136" s="4"/>
      <c r="B136" s="31" t="s">
        <v>34</v>
      </c>
      <c r="C136" s="33" t="s">
        <v>35</v>
      </c>
      <c r="D136" s="35"/>
      <c r="E136" s="33"/>
      <c r="F136" s="22"/>
      <c r="G136" s="4"/>
      <c r="H136" s="49">
        <v>5</v>
      </c>
      <c r="I136" s="53">
        <f t="shared" si="24"/>
      </c>
      <c r="J136" s="5">
        <f t="shared" si="31"/>
      </c>
      <c r="K136" s="5">
        <f t="shared" si="32"/>
      </c>
      <c r="L136" s="5">
        <f t="shared" si="33"/>
      </c>
      <c r="M136" s="5">
        <f t="shared" si="34"/>
      </c>
      <c r="N136" s="9">
        <f t="shared" si="38"/>
        <v>0</v>
      </c>
      <c r="O136" s="60">
        <f t="shared" si="39"/>
        <v>0.04</v>
      </c>
      <c r="P136" s="66">
        <f t="shared" si="40"/>
        <v>0</v>
      </c>
      <c r="Q136" s="4"/>
      <c r="R136" s="4"/>
      <c r="S136" s="4"/>
      <c r="T136" s="4"/>
      <c r="U136" s="4"/>
    </row>
    <row r="137" spans="1:21" s="1" customFormat="1" ht="28.5" customHeight="1" thickBot="1">
      <c r="A137" s="4"/>
      <c r="B137" s="37">
        <v>7.7</v>
      </c>
      <c r="C137" s="26" t="s">
        <v>346</v>
      </c>
      <c r="D137" s="38"/>
      <c r="E137" s="26"/>
      <c r="F137" s="29"/>
      <c r="G137" s="4"/>
      <c r="H137" s="49">
        <v>5</v>
      </c>
      <c r="I137" s="55">
        <f t="shared" si="24"/>
      </c>
      <c r="J137" s="56">
        <f t="shared" si="31"/>
      </c>
      <c r="K137" s="56">
        <f t="shared" si="32"/>
      </c>
      <c r="L137" s="56">
        <f t="shared" si="33"/>
      </c>
      <c r="M137" s="56">
        <f t="shared" si="34"/>
      </c>
      <c r="N137" s="64">
        <f t="shared" si="38"/>
        <v>0</v>
      </c>
      <c r="O137" s="61">
        <f t="shared" si="39"/>
        <v>0.04</v>
      </c>
      <c r="P137" s="67">
        <f t="shared" si="40"/>
        <v>0</v>
      </c>
      <c r="Q137" s="4"/>
      <c r="R137" s="4"/>
      <c r="S137" s="4"/>
      <c r="T137" s="4"/>
      <c r="U137" s="4"/>
    </row>
    <row r="138" spans="1:21" s="1" customFormat="1" ht="28.5" customHeight="1" thickBot="1">
      <c r="A138" s="4"/>
      <c r="B138" s="163" t="s">
        <v>266</v>
      </c>
      <c r="C138" s="164"/>
      <c r="D138" s="164"/>
      <c r="E138" s="164"/>
      <c r="F138" s="165"/>
      <c r="G138" s="4"/>
      <c r="H138" s="12"/>
      <c r="I138" s="11">
        <f t="shared" si="24"/>
      </c>
      <c r="J138" s="11">
        <f t="shared" si="31"/>
      </c>
      <c r="K138" s="11">
        <f t="shared" si="32"/>
      </c>
      <c r="L138" s="11">
        <f t="shared" si="33"/>
      </c>
      <c r="M138" s="11">
        <f t="shared" si="34"/>
      </c>
      <c r="N138" s="11"/>
      <c r="O138" s="68">
        <f>SUM(O139:O145)</f>
        <v>0.9999999999999998</v>
      </c>
      <c r="P138" s="69">
        <f>SUM(P139:P145)</f>
        <v>0</v>
      </c>
      <c r="Q138" s="4"/>
      <c r="R138" s="4"/>
      <c r="S138" s="4"/>
      <c r="T138" s="4"/>
      <c r="U138" s="4"/>
    </row>
    <row r="139" spans="1:21" s="1" customFormat="1" ht="28.5" customHeight="1">
      <c r="A139" s="4"/>
      <c r="B139" s="30" t="s">
        <v>0</v>
      </c>
      <c r="C139" s="28" t="s">
        <v>315</v>
      </c>
      <c r="D139" s="34"/>
      <c r="E139" s="28"/>
      <c r="F139" s="21"/>
      <c r="G139" s="4"/>
      <c r="H139" s="49">
        <v>5</v>
      </c>
      <c r="I139" s="50">
        <f t="shared" si="24"/>
      </c>
      <c r="J139" s="51">
        <f t="shared" si="31"/>
      </c>
      <c r="K139" s="51">
        <f t="shared" si="32"/>
      </c>
      <c r="L139" s="51">
        <f t="shared" si="33"/>
      </c>
      <c r="M139" s="51">
        <f t="shared" si="34"/>
      </c>
      <c r="N139" s="63">
        <f aca="true" t="shared" si="41" ref="N139:N145">SUM(I139:M139)</f>
        <v>0</v>
      </c>
      <c r="O139" s="59">
        <f>1/7</f>
        <v>0.14285714285714285</v>
      </c>
      <c r="P139" s="65">
        <f aca="true" t="shared" si="42" ref="P139:P145">N139*O139</f>
        <v>0</v>
      </c>
      <c r="Q139" s="4"/>
      <c r="R139" s="4"/>
      <c r="S139" s="4"/>
      <c r="T139" s="4"/>
      <c r="U139" s="4"/>
    </row>
    <row r="140" spans="1:21" s="1" customFormat="1" ht="28.5" customHeight="1">
      <c r="A140" s="4"/>
      <c r="B140" s="31" t="s">
        <v>0</v>
      </c>
      <c r="C140" s="33" t="s">
        <v>347</v>
      </c>
      <c r="D140" s="35"/>
      <c r="E140" s="33"/>
      <c r="F140" s="22"/>
      <c r="G140" s="4"/>
      <c r="H140" s="49">
        <v>5</v>
      </c>
      <c r="I140" s="53">
        <f aca="true" t="shared" si="43" ref="I140:I195">IF(H140=1,$I$10,"")</f>
      </c>
      <c r="J140" s="5">
        <f t="shared" si="31"/>
      </c>
      <c r="K140" s="5">
        <f t="shared" si="32"/>
      </c>
      <c r="L140" s="5">
        <f t="shared" si="33"/>
      </c>
      <c r="M140" s="5">
        <f t="shared" si="34"/>
      </c>
      <c r="N140" s="9">
        <f t="shared" si="41"/>
        <v>0</v>
      </c>
      <c r="O140" s="60">
        <f aca="true" t="shared" si="44" ref="O140:O145">1/7</f>
        <v>0.14285714285714285</v>
      </c>
      <c r="P140" s="66">
        <f t="shared" si="42"/>
        <v>0</v>
      </c>
      <c r="Q140" s="4"/>
      <c r="R140" s="4"/>
      <c r="S140" s="4"/>
      <c r="T140" s="4"/>
      <c r="U140" s="4"/>
    </row>
    <row r="141" spans="1:21" s="1" customFormat="1" ht="28.5" customHeight="1">
      <c r="A141" s="4"/>
      <c r="B141" s="31" t="s">
        <v>0</v>
      </c>
      <c r="C141" s="33" t="s">
        <v>314</v>
      </c>
      <c r="D141" s="35"/>
      <c r="E141" s="33"/>
      <c r="F141" s="22"/>
      <c r="G141" s="4"/>
      <c r="H141" s="49">
        <v>5</v>
      </c>
      <c r="I141" s="53">
        <f t="shared" si="43"/>
      </c>
      <c r="J141" s="5">
        <f t="shared" si="31"/>
      </c>
      <c r="K141" s="5">
        <f t="shared" si="32"/>
      </c>
      <c r="L141" s="5">
        <f t="shared" si="33"/>
      </c>
      <c r="M141" s="5">
        <f t="shared" si="34"/>
      </c>
      <c r="N141" s="9">
        <f t="shared" si="41"/>
        <v>0</v>
      </c>
      <c r="O141" s="60">
        <f t="shared" si="44"/>
        <v>0.14285714285714285</v>
      </c>
      <c r="P141" s="66">
        <f t="shared" si="42"/>
        <v>0</v>
      </c>
      <c r="Q141" s="4"/>
      <c r="R141" s="4"/>
      <c r="S141" s="4"/>
      <c r="T141" s="4"/>
      <c r="U141" s="4"/>
    </row>
    <row r="142" spans="1:21" s="1" customFormat="1" ht="28.5" customHeight="1">
      <c r="A142" s="4"/>
      <c r="B142" s="31" t="s">
        <v>0</v>
      </c>
      <c r="C142" s="33" t="s">
        <v>316</v>
      </c>
      <c r="D142" s="35"/>
      <c r="E142" s="33"/>
      <c r="F142" s="22"/>
      <c r="G142" s="4"/>
      <c r="H142" s="49">
        <v>5</v>
      </c>
      <c r="I142" s="53">
        <f t="shared" si="43"/>
      </c>
      <c r="J142" s="5">
        <f t="shared" si="31"/>
      </c>
      <c r="K142" s="5">
        <f t="shared" si="32"/>
      </c>
      <c r="L142" s="5">
        <f t="shared" si="33"/>
      </c>
      <c r="M142" s="5">
        <f t="shared" si="34"/>
      </c>
      <c r="N142" s="9">
        <f t="shared" si="41"/>
        <v>0</v>
      </c>
      <c r="O142" s="60">
        <f t="shared" si="44"/>
        <v>0.14285714285714285</v>
      </c>
      <c r="P142" s="66">
        <f t="shared" si="42"/>
        <v>0</v>
      </c>
      <c r="Q142" s="4"/>
      <c r="R142" s="4"/>
      <c r="S142" s="4"/>
      <c r="T142" s="4"/>
      <c r="U142" s="4"/>
    </row>
    <row r="143" spans="1:21" s="1" customFormat="1" ht="28.5" customHeight="1">
      <c r="A143" s="4"/>
      <c r="B143" s="31" t="s">
        <v>175</v>
      </c>
      <c r="C143" s="33" t="s">
        <v>176</v>
      </c>
      <c r="D143" s="35"/>
      <c r="E143" s="33"/>
      <c r="F143" s="22"/>
      <c r="G143" s="4"/>
      <c r="H143" s="49">
        <v>5</v>
      </c>
      <c r="I143" s="53">
        <f t="shared" si="43"/>
      </c>
      <c r="J143" s="5">
        <f t="shared" si="31"/>
      </c>
      <c r="K143" s="5">
        <f t="shared" si="32"/>
      </c>
      <c r="L143" s="5">
        <f t="shared" si="33"/>
      </c>
      <c r="M143" s="5">
        <f t="shared" si="34"/>
      </c>
      <c r="N143" s="9">
        <f t="shared" si="41"/>
        <v>0</v>
      </c>
      <c r="O143" s="60">
        <f t="shared" si="44"/>
        <v>0.14285714285714285</v>
      </c>
      <c r="P143" s="66">
        <f t="shared" si="42"/>
        <v>0</v>
      </c>
      <c r="Q143" s="4"/>
      <c r="R143" s="4"/>
      <c r="S143" s="4"/>
      <c r="T143" s="4"/>
      <c r="U143" s="4"/>
    </row>
    <row r="144" spans="1:21" s="1" customFormat="1" ht="28.5" customHeight="1">
      <c r="A144" s="4"/>
      <c r="B144" s="31" t="s">
        <v>175</v>
      </c>
      <c r="C144" s="33" t="s">
        <v>177</v>
      </c>
      <c r="D144" s="35"/>
      <c r="E144" s="33"/>
      <c r="F144" s="22"/>
      <c r="G144" s="4"/>
      <c r="H144" s="49">
        <v>5</v>
      </c>
      <c r="I144" s="53">
        <f t="shared" si="43"/>
      </c>
      <c r="J144" s="5">
        <f t="shared" si="31"/>
      </c>
      <c r="K144" s="5">
        <f t="shared" si="32"/>
      </c>
      <c r="L144" s="5">
        <f t="shared" si="33"/>
      </c>
      <c r="M144" s="5">
        <f t="shared" si="34"/>
      </c>
      <c r="N144" s="9">
        <f t="shared" si="41"/>
        <v>0</v>
      </c>
      <c r="O144" s="60">
        <f t="shared" si="44"/>
        <v>0.14285714285714285</v>
      </c>
      <c r="P144" s="66">
        <f t="shared" si="42"/>
        <v>0</v>
      </c>
      <c r="Q144" s="4"/>
      <c r="R144" s="4"/>
      <c r="S144" s="4"/>
      <c r="T144" s="4"/>
      <c r="U144" s="4"/>
    </row>
    <row r="145" spans="1:21" s="1" customFormat="1" ht="28.5" customHeight="1" thickBot="1">
      <c r="A145" s="4"/>
      <c r="B145" s="37" t="s">
        <v>175</v>
      </c>
      <c r="C145" s="26" t="s">
        <v>348</v>
      </c>
      <c r="D145" s="38"/>
      <c r="E145" s="26"/>
      <c r="F145" s="29"/>
      <c r="G145" s="4"/>
      <c r="H145" s="49">
        <v>5</v>
      </c>
      <c r="I145" s="55">
        <f t="shared" si="43"/>
      </c>
      <c r="J145" s="56">
        <f t="shared" si="31"/>
      </c>
      <c r="K145" s="56">
        <f t="shared" si="32"/>
      </c>
      <c r="L145" s="56">
        <f t="shared" si="33"/>
      </c>
      <c r="M145" s="56">
        <f t="shared" si="34"/>
      </c>
      <c r="N145" s="64">
        <f t="shared" si="41"/>
        <v>0</v>
      </c>
      <c r="O145" s="61">
        <f t="shared" si="44"/>
        <v>0.14285714285714285</v>
      </c>
      <c r="P145" s="67">
        <f t="shared" si="42"/>
        <v>0</v>
      </c>
      <c r="Q145" s="4"/>
      <c r="R145" s="4"/>
      <c r="S145" s="4"/>
      <c r="T145" s="4"/>
      <c r="U145" s="4"/>
    </row>
    <row r="146" spans="1:21" s="1" customFormat="1" ht="28.5" customHeight="1" thickBot="1">
      <c r="A146" s="4"/>
      <c r="B146" s="163" t="s">
        <v>267</v>
      </c>
      <c r="C146" s="164"/>
      <c r="D146" s="164"/>
      <c r="E146" s="164"/>
      <c r="F146" s="165"/>
      <c r="G146" s="4"/>
      <c r="H146" s="12"/>
      <c r="I146" s="11">
        <f t="shared" si="43"/>
      </c>
      <c r="J146" s="11">
        <f t="shared" si="31"/>
      </c>
      <c r="K146" s="11">
        <f t="shared" si="32"/>
      </c>
      <c r="L146" s="11">
        <f t="shared" si="33"/>
      </c>
      <c r="M146" s="11">
        <f t="shared" si="34"/>
      </c>
      <c r="N146" s="11"/>
      <c r="O146" s="68">
        <f>SUM(O147:O159)</f>
        <v>0.9999999999999998</v>
      </c>
      <c r="P146" s="69">
        <f>SUM(P147:P159)</f>
        <v>0</v>
      </c>
      <c r="Q146" s="4"/>
      <c r="R146" s="4"/>
      <c r="S146" s="4"/>
      <c r="T146" s="4"/>
      <c r="U146" s="4"/>
    </row>
    <row r="147" spans="1:21" s="1" customFormat="1" ht="28.5" customHeight="1">
      <c r="A147" s="4"/>
      <c r="B147" s="30" t="s">
        <v>3</v>
      </c>
      <c r="C147" s="28" t="s">
        <v>36</v>
      </c>
      <c r="D147" s="34"/>
      <c r="E147" s="28"/>
      <c r="F147" s="21"/>
      <c r="G147" s="4"/>
      <c r="H147" s="49">
        <v>5</v>
      </c>
      <c r="I147" s="50">
        <f t="shared" si="43"/>
      </c>
      <c r="J147" s="51">
        <f t="shared" si="31"/>
      </c>
      <c r="K147" s="51">
        <f t="shared" si="32"/>
      </c>
      <c r="L147" s="51">
        <f t="shared" si="33"/>
      </c>
      <c r="M147" s="51">
        <f t="shared" si="34"/>
      </c>
      <c r="N147" s="63">
        <f aca="true" t="shared" si="45" ref="N147:N159">SUM(I147:M147)</f>
        <v>0</v>
      </c>
      <c r="O147" s="59">
        <f aca="true" t="shared" si="46" ref="O147:O159">1/13</f>
        <v>0.07692307692307693</v>
      </c>
      <c r="P147" s="65">
        <f aca="true" t="shared" si="47" ref="P147:P159">N147*O147</f>
        <v>0</v>
      </c>
      <c r="Q147" s="4"/>
      <c r="R147" s="4"/>
      <c r="S147" s="4"/>
      <c r="T147" s="4"/>
      <c r="U147" s="4"/>
    </row>
    <row r="148" spans="1:21" s="1" customFormat="1" ht="28.5" customHeight="1">
      <c r="A148" s="4"/>
      <c r="B148" s="31" t="s">
        <v>0</v>
      </c>
      <c r="C148" s="33" t="s">
        <v>37</v>
      </c>
      <c r="D148" s="35"/>
      <c r="E148" s="33"/>
      <c r="F148" s="22"/>
      <c r="G148" s="4"/>
      <c r="H148" s="49">
        <v>5</v>
      </c>
      <c r="I148" s="53">
        <f t="shared" si="43"/>
      </c>
      <c r="J148" s="5">
        <f t="shared" si="31"/>
      </c>
      <c r="K148" s="5">
        <f t="shared" si="32"/>
      </c>
      <c r="L148" s="5">
        <f t="shared" si="33"/>
      </c>
      <c r="M148" s="5">
        <f t="shared" si="34"/>
      </c>
      <c r="N148" s="9">
        <f t="shared" si="45"/>
        <v>0</v>
      </c>
      <c r="O148" s="60">
        <f t="shared" si="46"/>
        <v>0.07692307692307693</v>
      </c>
      <c r="P148" s="66">
        <f t="shared" si="47"/>
        <v>0</v>
      </c>
      <c r="Q148" s="4"/>
      <c r="R148" s="4"/>
      <c r="S148" s="4"/>
      <c r="T148" s="4"/>
      <c r="U148" s="4"/>
    </row>
    <row r="149" spans="1:21" s="1" customFormat="1" ht="28.5" customHeight="1">
      <c r="A149" s="4"/>
      <c r="B149" s="31" t="s">
        <v>191</v>
      </c>
      <c r="C149" s="33" t="s">
        <v>192</v>
      </c>
      <c r="D149" s="35"/>
      <c r="E149" s="33"/>
      <c r="F149" s="22"/>
      <c r="G149" s="4"/>
      <c r="H149" s="49">
        <v>5</v>
      </c>
      <c r="I149" s="53">
        <f t="shared" si="43"/>
      </c>
      <c r="J149" s="5">
        <f t="shared" si="31"/>
      </c>
      <c r="K149" s="5">
        <f t="shared" si="32"/>
      </c>
      <c r="L149" s="5">
        <f t="shared" si="33"/>
      </c>
      <c r="M149" s="5">
        <f t="shared" si="34"/>
      </c>
      <c r="N149" s="9">
        <f t="shared" si="45"/>
        <v>0</v>
      </c>
      <c r="O149" s="60">
        <f t="shared" si="46"/>
        <v>0.07692307692307693</v>
      </c>
      <c r="P149" s="66">
        <f t="shared" si="47"/>
        <v>0</v>
      </c>
      <c r="Q149" s="4"/>
      <c r="R149" s="4"/>
      <c r="S149" s="4"/>
      <c r="T149" s="4"/>
      <c r="U149" s="4"/>
    </row>
    <row r="150" spans="1:21" s="1" customFormat="1" ht="28.5" customHeight="1">
      <c r="A150" s="4"/>
      <c r="B150" s="31" t="s">
        <v>166</v>
      </c>
      <c r="C150" s="33" t="s">
        <v>167</v>
      </c>
      <c r="D150" s="35"/>
      <c r="E150" s="33"/>
      <c r="F150" s="22"/>
      <c r="G150" s="4"/>
      <c r="H150" s="49">
        <v>5</v>
      </c>
      <c r="I150" s="53">
        <f t="shared" si="43"/>
      </c>
      <c r="J150" s="5">
        <f t="shared" si="31"/>
      </c>
      <c r="K150" s="5">
        <f t="shared" si="32"/>
      </c>
      <c r="L150" s="5">
        <f t="shared" si="33"/>
      </c>
      <c r="M150" s="5">
        <f t="shared" si="34"/>
      </c>
      <c r="N150" s="9">
        <f t="shared" si="45"/>
        <v>0</v>
      </c>
      <c r="O150" s="60">
        <f t="shared" si="46"/>
        <v>0.07692307692307693</v>
      </c>
      <c r="P150" s="66">
        <f t="shared" si="47"/>
        <v>0</v>
      </c>
      <c r="Q150" s="4"/>
      <c r="R150" s="4"/>
      <c r="S150" s="4"/>
      <c r="T150" s="4"/>
      <c r="U150" s="4"/>
    </row>
    <row r="151" spans="1:21" s="1" customFormat="1" ht="28.5" customHeight="1">
      <c r="A151" s="4"/>
      <c r="B151" s="31">
        <v>5.4</v>
      </c>
      <c r="C151" s="33" t="s">
        <v>169</v>
      </c>
      <c r="D151" s="35"/>
      <c r="E151" s="33"/>
      <c r="F151" s="22"/>
      <c r="G151" s="4"/>
      <c r="H151" s="49">
        <v>5</v>
      </c>
      <c r="I151" s="53">
        <f t="shared" si="43"/>
      </c>
      <c r="J151" s="5">
        <f t="shared" si="31"/>
      </c>
      <c r="K151" s="5">
        <f t="shared" si="32"/>
      </c>
      <c r="L151" s="5">
        <f t="shared" si="33"/>
      </c>
      <c r="M151" s="5">
        <f t="shared" si="34"/>
      </c>
      <c r="N151" s="9">
        <f t="shared" si="45"/>
        <v>0</v>
      </c>
      <c r="O151" s="60">
        <f t="shared" si="46"/>
        <v>0.07692307692307693</v>
      </c>
      <c r="P151" s="66">
        <f t="shared" si="47"/>
        <v>0</v>
      </c>
      <c r="Q151" s="4"/>
      <c r="R151" s="4"/>
      <c r="S151" s="4"/>
      <c r="T151" s="4"/>
      <c r="U151" s="4"/>
    </row>
    <row r="152" spans="1:21" s="1" customFormat="1" ht="28.5" customHeight="1">
      <c r="A152" s="4"/>
      <c r="B152" s="31">
        <v>5.4</v>
      </c>
      <c r="C152" s="33" t="s">
        <v>170</v>
      </c>
      <c r="D152" s="35"/>
      <c r="E152" s="33"/>
      <c r="F152" s="22"/>
      <c r="G152" s="4"/>
      <c r="H152" s="49">
        <v>5</v>
      </c>
      <c r="I152" s="53">
        <f t="shared" si="43"/>
      </c>
      <c r="J152" s="5">
        <f t="shared" si="31"/>
      </c>
      <c r="K152" s="5">
        <f t="shared" si="32"/>
      </c>
      <c r="L152" s="5">
        <f t="shared" si="33"/>
      </c>
      <c r="M152" s="5">
        <f t="shared" si="34"/>
      </c>
      <c r="N152" s="9">
        <f t="shared" si="45"/>
        <v>0</v>
      </c>
      <c r="O152" s="60">
        <f t="shared" si="46"/>
        <v>0.07692307692307693</v>
      </c>
      <c r="P152" s="66">
        <f t="shared" si="47"/>
        <v>0</v>
      </c>
      <c r="Q152" s="4"/>
      <c r="R152" s="4"/>
      <c r="S152" s="4"/>
      <c r="T152" s="4"/>
      <c r="U152" s="4"/>
    </row>
    <row r="153" spans="1:21" s="1" customFormat="1" ht="28.5" customHeight="1">
      <c r="A153" s="4"/>
      <c r="B153" s="31" t="s">
        <v>168</v>
      </c>
      <c r="C153" s="33" t="s">
        <v>171</v>
      </c>
      <c r="D153" s="35"/>
      <c r="E153" s="33"/>
      <c r="F153" s="22"/>
      <c r="G153" s="4"/>
      <c r="H153" s="49">
        <v>5</v>
      </c>
      <c r="I153" s="53">
        <f t="shared" si="43"/>
      </c>
      <c r="J153" s="5">
        <f t="shared" si="31"/>
      </c>
      <c r="K153" s="5">
        <f t="shared" si="32"/>
      </c>
      <c r="L153" s="5">
        <f t="shared" si="33"/>
      </c>
      <c r="M153" s="5">
        <f t="shared" si="34"/>
      </c>
      <c r="N153" s="9">
        <f t="shared" si="45"/>
        <v>0</v>
      </c>
      <c r="O153" s="60">
        <f t="shared" si="46"/>
        <v>0.07692307692307693</v>
      </c>
      <c r="P153" s="66">
        <f t="shared" si="47"/>
        <v>0</v>
      </c>
      <c r="Q153" s="4"/>
      <c r="R153" s="4"/>
      <c r="S153" s="4"/>
      <c r="T153" s="4"/>
      <c r="U153" s="4"/>
    </row>
    <row r="154" spans="1:21" s="1" customFormat="1" ht="28.5" customHeight="1">
      <c r="A154" s="4"/>
      <c r="B154" s="31" t="s">
        <v>172</v>
      </c>
      <c r="C154" s="33" t="s">
        <v>317</v>
      </c>
      <c r="D154" s="35"/>
      <c r="E154" s="33"/>
      <c r="F154" s="22"/>
      <c r="G154" s="4"/>
      <c r="H154" s="49">
        <v>5</v>
      </c>
      <c r="I154" s="53">
        <f t="shared" si="43"/>
      </c>
      <c r="J154" s="5">
        <f t="shared" si="31"/>
      </c>
      <c r="K154" s="5">
        <f t="shared" si="32"/>
      </c>
      <c r="L154" s="5">
        <f t="shared" si="33"/>
      </c>
      <c r="M154" s="5">
        <f t="shared" si="34"/>
      </c>
      <c r="N154" s="9">
        <f t="shared" si="45"/>
        <v>0</v>
      </c>
      <c r="O154" s="60">
        <f t="shared" si="46"/>
        <v>0.07692307692307693</v>
      </c>
      <c r="P154" s="66">
        <f t="shared" si="47"/>
        <v>0</v>
      </c>
      <c r="Q154" s="4"/>
      <c r="R154" s="4"/>
      <c r="S154" s="4"/>
      <c r="T154" s="4"/>
      <c r="U154" s="4"/>
    </row>
    <row r="155" spans="1:21" s="1" customFormat="1" ht="28.5" customHeight="1">
      <c r="A155" s="4"/>
      <c r="B155" s="31" t="s">
        <v>172</v>
      </c>
      <c r="C155" s="33" t="s">
        <v>318</v>
      </c>
      <c r="D155" s="35"/>
      <c r="E155" s="33"/>
      <c r="F155" s="22"/>
      <c r="G155" s="4"/>
      <c r="H155" s="49">
        <v>5</v>
      </c>
      <c r="I155" s="53">
        <f t="shared" si="43"/>
      </c>
      <c r="J155" s="5">
        <f t="shared" si="31"/>
      </c>
      <c r="K155" s="5">
        <f t="shared" si="32"/>
      </c>
      <c r="L155" s="5">
        <f t="shared" si="33"/>
      </c>
      <c r="M155" s="5">
        <f t="shared" si="34"/>
      </c>
      <c r="N155" s="9">
        <f t="shared" si="45"/>
        <v>0</v>
      </c>
      <c r="O155" s="60">
        <f t="shared" si="46"/>
        <v>0.07692307692307693</v>
      </c>
      <c r="P155" s="66">
        <f t="shared" si="47"/>
        <v>0</v>
      </c>
      <c r="Q155" s="4"/>
      <c r="R155" s="4"/>
      <c r="S155" s="4"/>
      <c r="T155" s="4"/>
      <c r="U155" s="4"/>
    </row>
    <row r="156" spans="1:21" s="1" customFormat="1" ht="28.5" customHeight="1">
      <c r="A156" s="4"/>
      <c r="B156" s="31" t="s">
        <v>173</v>
      </c>
      <c r="C156" s="33" t="s">
        <v>174</v>
      </c>
      <c r="D156" s="35"/>
      <c r="E156" s="33"/>
      <c r="F156" s="22"/>
      <c r="G156" s="4"/>
      <c r="H156" s="49">
        <v>5</v>
      </c>
      <c r="I156" s="53">
        <f t="shared" si="43"/>
      </c>
      <c r="J156" s="5">
        <f t="shared" si="31"/>
      </c>
      <c r="K156" s="5">
        <f t="shared" si="32"/>
      </c>
      <c r="L156" s="5">
        <f t="shared" si="33"/>
      </c>
      <c r="M156" s="5">
        <f t="shared" si="34"/>
      </c>
      <c r="N156" s="9">
        <f t="shared" si="45"/>
        <v>0</v>
      </c>
      <c r="O156" s="60">
        <f t="shared" si="46"/>
        <v>0.07692307692307693</v>
      </c>
      <c r="P156" s="66">
        <f t="shared" si="47"/>
        <v>0</v>
      </c>
      <c r="Q156" s="4"/>
      <c r="R156" s="4"/>
      <c r="S156" s="4"/>
      <c r="T156" s="4"/>
      <c r="U156" s="4"/>
    </row>
    <row r="157" spans="1:21" s="1" customFormat="1" ht="28.5" customHeight="1">
      <c r="A157" s="4"/>
      <c r="B157" s="31">
        <v>5.13</v>
      </c>
      <c r="C157" s="33" t="s">
        <v>349</v>
      </c>
      <c r="D157" s="35"/>
      <c r="E157" s="33"/>
      <c r="F157" s="22"/>
      <c r="G157" s="4"/>
      <c r="H157" s="49">
        <v>5</v>
      </c>
      <c r="I157" s="53">
        <f t="shared" si="43"/>
      </c>
      <c r="J157" s="5">
        <f aca="true" t="shared" si="48" ref="J157:J195">IF(H157=2,$J$10,"")</f>
      </c>
      <c r="K157" s="5">
        <f aca="true" t="shared" si="49" ref="K157:K195">IF(H157=3,$K$10,"")</f>
      </c>
      <c r="L157" s="5">
        <f aca="true" t="shared" si="50" ref="L157:L195">IF(H157=4,$L$10,"")</f>
      </c>
      <c r="M157" s="5">
        <f aca="true" t="shared" si="51" ref="M157:M195">IF(H157=7,$M$10,"")</f>
      </c>
      <c r="N157" s="9">
        <f t="shared" si="45"/>
        <v>0</v>
      </c>
      <c r="O157" s="60">
        <f t="shared" si="46"/>
        <v>0.07692307692307693</v>
      </c>
      <c r="P157" s="66">
        <f t="shared" si="47"/>
        <v>0</v>
      </c>
      <c r="Q157" s="4"/>
      <c r="R157" s="4"/>
      <c r="S157" s="4"/>
      <c r="T157" s="4"/>
      <c r="U157" s="4"/>
    </row>
    <row r="158" spans="1:21" s="1" customFormat="1" ht="28.5" customHeight="1">
      <c r="A158" s="4"/>
      <c r="B158" s="31">
        <v>5.14</v>
      </c>
      <c r="C158" s="33" t="s">
        <v>178</v>
      </c>
      <c r="D158" s="35"/>
      <c r="E158" s="33"/>
      <c r="F158" s="22"/>
      <c r="G158" s="4"/>
      <c r="H158" s="49">
        <v>5</v>
      </c>
      <c r="I158" s="53">
        <f t="shared" si="43"/>
      </c>
      <c r="J158" s="5">
        <f t="shared" si="48"/>
      </c>
      <c r="K158" s="5">
        <f t="shared" si="49"/>
      </c>
      <c r="L158" s="5">
        <f t="shared" si="50"/>
      </c>
      <c r="M158" s="5">
        <f t="shared" si="51"/>
      </c>
      <c r="N158" s="9">
        <f t="shared" si="45"/>
        <v>0</v>
      </c>
      <c r="O158" s="60">
        <f t="shared" si="46"/>
        <v>0.07692307692307693</v>
      </c>
      <c r="P158" s="66">
        <f t="shared" si="47"/>
        <v>0</v>
      </c>
      <c r="Q158" s="4"/>
      <c r="R158" s="4"/>
      <c r="S158" s="4"/>
      <c r="T158" s="4"/>
      <c r="U158" s="4"/>
    </row>
    <row r="159" spans="1:21" s="1" customFormat="1" ht="28.5" customHeight="1" thickBot="1">
      <c r="A159" s="4"/>
      <c r="B159" s="37">
        <v>7.7</v>
      </c>
      <c r="C159" s="26" t="s">
        <v>132</v>
      </c>
      <c r="D159" s="38"/>
      <c r="E159" s="26"/>
      <c r="F159" s="29"/>
      <c r="G159" s="4"/>
      <c r="H159" s="49">
        <v>5</v>
      </c>
      <c r="I159" s="55">
        <f t="shared" si="43"/>
      </c>
      <c r="J159" s="56">
        <f t="shared" si="48"/>
      </c>
      <c r="K159" s="56">
        <f t="shared" si="49"/>
      </c>
      <c r="L159" s="56">
        <f t="shared" si="50"/>
      </c>
      <c r="M159" s="56">
        <f t="shared" si="51"/>
      </c>
      <c r="N159" s="64">
        <f t="shared" si="45"/>
        <v>0</v>
      </c>
      <c r="O159" s="61">
        <f t="shared" si="46"/>
        <v>0.07692307692307693</v>
      </c>
      <c r="P159" s="67">
        <f t="shared" si="47"/>
        <v>0</v>
      </c>
      <c r="Q159" s="4"/>
      <c r="R159" s="4"/>
      <c r="S159" s="4"/>
      <c r="T159" s="4"/>
      <c r="U159" s="4"/>
    </row>
    <row r="160" spans="1:21" ht="19.5" thickBot="1">
      <c r="A160" s="7"/>
      <c r="B160" s="163" t="s">
        <v>268</v>
      </c>
      <c r="C160" s="164"/>
      <c r="D160" s="164"/>
      <c r="E160" s="164"/>
      <c r="F160" s="165"/>
      <c r="G160" s="7"/>
      <c r="H160" s="10"/>
      <c r="I160" s="11">
        <f t="shared" si="43"/>
      </c>
      <c r="J160" s="11">
        <f t="shared" si="48"/>
      </c>
      <c r="K160" s="11">
        <f t="shared" si="49"/>
      </c>
      <c r="L160" s="11">
        <f t="shared" si="50"/>
      </c>
      <c r="M160" s="11">
        <f t="shared" si="51"/>
      </c>
      <c r="N160" s="10"/>
      <c r="O160" s="68">
        <f>SUM(O161:O178)</f>
        <v>1.0000000000000002</v>
      </c>
      <c r="P160" s="69">
        <f>SUM(P161:P178)</f>
        <v>0</v>
      </c>
      <c r="Q160" s="7"/>
      <c r="R160" s="7"/>
      <c r="S160" s="7"/>
      <c r="T160" s="7"/>
      <c r="U160" s="7"/>
    </row>
    <row r="161" spans="1:21" s="1" customFormat="1" ht="28.5" customHeight="1">
      <c r="A161" s="4"/>
      <c r="B161" s="30" t="s">
        <v>0</v>
      </c>
      <c r="C161" s="28" t="s">
        <v>38</v>
      </c>
      <c r="D161" s="34"/>
      <c r="E161" s="28"/>
      <c r="F161" s="21"/>
      <c r="G161" s="4"/>
      <c r="H161" s="49">
        <v>5</v>
      </c>
      <c r="I161" s="50">
        <f t="shared" si="43"/>
      </c>
      <c r="J161" s="51">
        <f t="shared" si="48"/>
      </c>
      <c r="K161" s="51">
        <f t="shared" si="49"/>
      </c>
      <c r="L161" s="51">
        <f t="shared" si="50"/>
      </c>
      <c r="M161" s="51">
        <f t="shared" si="51"/>
      </c>
      <c r="N161" s="63">
        <f aca="true" t="shared" si="52" ref="N161:N178">SUM(I161:M161)</f>
        <v>0</v>
      </c>
      <c r="O161" s="59">
        <v>0.05555555555555555</v>
      </c>
      <c r="P161" s="65">
        <f aca="true" t="shared" si="53" ref="P161:P178">N161*O161</f>
        <v>0</v>
      </c>
      <c r="Q161" s="4"/>
      <c r="R161" s="4"/>
      <c r="S161" s="4"/>
      <c r="T161" s="4"/>
      <c r="U161" s="4"/>
    </row>
    <row r="162" spans="1:21" s="1" customFormat="1" ht="28.5" customHeight="1">
      <c r="A162" s="4"/>
      <c r="B162" s="31">
        <v>6.12</v>
      </c>
      <c r="C162" s="33" t="s">
        <v>319</v>
      </c>
      <c r="D162" s="35"/>
      <c r="E162" s="33"/>
      <c r="F162" s="22"/>
      <c r="G162" s="4"/>
      <c r="H162" s="49">
        <v>5</v>
      </c>
      <c r="I162" s="53">
        <f t="shared" si="43"/>
      </c>
      <c r="J162" s="5">
        <f t="shared" si="48"/>
      </c>
      <c r="K162" s="5">
        <f t="shared" si="49"/>
      </c>
      <c r="L162" s="5">
        <f t="shared" si="50"/>
      </c>
      <c r="M162" s="5">
        <f t="shared" si="51"/>
      </c>
      <c r="N162" s="9">
        <f t="shared" si="52"/>
        <v>0</v>
      </c>
      <c r="O162" s="60">
        <v>0.05555555555555555</v>
      </c>
      <c r="P162" s="66">
        <f t="shared" si="53"/>
        <v>0</v>
      </c>
      <c r="Q162" s="4"/>
      <c r="R162" s="4"/>
      <c r="S162" s="4"/>
      <c r="T162" s="4"/>
      <c r="U162" s="4"/>
    </row>
    <row r="163" spans="1:21" s="1" customFormat="1" ht="28.5" customHeight="1">
      <c r="A163" s="4"/>
      <c r="B163" s="31" t="s">
        <v>149</v>
      </c>
      <c r="C163" s="33" t="s">
        <v>350</v>
      </c>
      <c r="D163" s="35"/>
      <c r="E163" s="33"/>
      <c r="F163" s="22"/>
      <c r="G163" s="4"/>
      <c r="H163" s="49">
        <v>5</v>
      </c>
      <c r="I163" s="53">
        <f t="shared" si="43"/>
      </c>
      <c r="J163" s="5">
        <f t="shared" si="48"/>
      </c>
      <c r="K163" s="5">
        <f t="shared" si="49"/>
      </c>
      <c r="L163" s="5">
        <f t="shared" si="50"/>
      </c>
      <c r="M163" s="5">
        <f t="shared" si="51"/>
      </c>
      <c r="N163" s="9">
        <f t="shared" si="52"/>
        <v>0</v>
      </c>
      <c r="O163" s="60">
        <v>0.05555555555555555</v>
      </c>
      <c r="P163" s="66">
        <f t="shared" si="53"/>
        <v>0</v>
      </c>
      <c r="Q163" s="4"/>
      <c r="R163" s="4"/>
      <c r="S163" s="4"/>
      <c r="T163" s="4"/>
      <c r="U163" s="4"/>
    </row>
    <row r="164" spans="1:21" s="1" customFormat="1" ht="28.5" customHeight="1">
      <c r="A164" s="4"/>
      <c r="B164" s="31" t="s">
        <v>152</v>
      </c>
      <c r="C164" s="33" t="s">
        <v>320</v>
      </c>
      <c r="D164" s="35"/>
      <c r="E164" s="33"/>
      <c r="F164" s="22"/>
      <c r="G164" s="4"/>
      <c r="H164" s="49">
        <v>5</v>
      </c>
      <c r="I164" s="53">
        <f t="shared" si="43"/>
      </c>
      <c r="J164" s="5">
        <f t="shared" si="48"/>
      </c>
      <c r="K164" s="5">
        <f t="shared" si="49"/>
      </c>
      <c r="L164" s="5">
        <f t="shared" si="50"/>
      </c>
      <c r="M164" s="5">
        <f t="shared" si="51"/>
      </c>
      <c r="N164" s="9">
        <f t="shared" si="52"/>
        <v>0</v>
      </c>
      <c r="O164" s="60">
        <v>0.05555555555555555</v>
      </c>
      <c r="P164" s="66">
        <f t="shared" si="53"/>
        <v>0</v>
      </c>
      <c r="Q164" s="4"/>
      <c r="R164" s="4"/>
      <c r="S164" s="4"/>
      <c r="T164" s="4"/>
      <c r="U164" s="4"/>
    </row>
    <row r="165" spans="1:21" s="1" customFormat="1" ht="28.5" customHeight="1">
      <c r="A165" s="4"/>
      <c r="B165" s="31" t="s">
        <v>153</v>
      </c>
      <c r="C165" s="33" t="s">
        <v>321</v>
      </c>
      <c r="D165" s="35"/>
      <c r="E165" s="33"/>
      <c r="F165" s="22"/>
      <c r="G165" s="4"/>
      <c r="H165" s="49">
        <v>5</v>
      </c>
      <c r="I165" s="53">
        <f t="shared" si="43"/>
      </c>
      <c r="J165" s="5">
        <f t="shared" si="48"/>
      </c>
      <c r="K165" s="5">
        <f t="shared" si="49"/>
      </c>
      <c r="L165" s="5">
        <f t="shared" si="50"/>
      </c>
      <c r="M165" s="5">
        <f t="shared" si="51"/>
      </c>
      <c r="N165" s="9">
        <f t="shared" si="52"/>
        <v>0</v>
      </c>
      <c r="O165" s="60">
        <v>0.05555555555555555</v>
      </c>
      <c r="P165" s="66">
        <f t="shared" si="53"/>
        <v>0</v>
      </c>
      <c r="Q165" s="4"/>
      <c r="R165" s="4"/>
      <c r="S165" s="4"/>
      <c r="T165" s="4"/>
      <c r="U165" s="4"/>
    </row>
    <row r="166" spans="1:21" s="1" customFormat="1" ht="28.5" customHeight="1">
      <c r="A166" s="4"/>
      <c r="B166" s="31" t="s">
        <v>154</v>
      </c>
      <c r="C166" s="33" t="s">
        <v>151</v>
      </c>
      <c r="D166" s="35"/>
      <c r="E166" s="33"/>
      <c r="F166" s="22"/>
      <c r="G166" s="4"/>
      <c r="H166" s="49">
        <v>5</v>
      </c>
      <c r="I166" s="53">
        <f t="shared" si="43"/>
      </c>
      <c r="J166" s="5">
        <f t="shared" si="48"/>
      </c>
      <c r="K166" s="5">
        <f t="shared" si="49"/>
      </c>
      <c r="L166" s="5">
        <f t="shared" si="50"/>
      </c>
      <c r="M166" s="5">
        <f t="shared" si="51"/>
      </c>
      <c r="N166" s="9">
        <f t="shared" si="52"/>
        <v>0</v>
      </c>
      <c r="O166" s="60">
        <v>0.05555555555555555</v>
      </c>
      <c r="P166" s="66">
        <f t="shared" si="53"/>
        <v>0</v>
      </c>
      <c r="Q166" s="4"/>
      <c r="R166" s="4"/>
      <c r="S166" s="4"/>
      <c r="T166" s="4"/>
      <c r="U166" s="4"/>
    </row>
    <row r="167" spans="1:21" s="1" customFormat="1" ht="28.5" customHeight="1">
      <c r="A167" s="4"/>
      <c r="B167" s="31">
        <v>6.17</v>
      </c>
      <c r="C167" s="33" t="s">
        <v>155</v>
      </c>
      <c r="D167" s="35"/>
      <c r="E167" s="33"/>
      <c r="F167" s="22"/>
      <c r="G167" s="4"/>
      <c r="H167" s="49">
        <v>5</v>
      </c>
      <c r="I167" s="53">
        <f t="shared" si="43"/>
      </c>
      <c r="J167" s="5">
        <f t="shared" si="48"/>
      </c>
      <c r="K167" s="5">
        <f t="shared" si="49"/>
      </c>
      <c r="L167" s="5">
        <f t="shared" si="50"/>
      </c>
      <c r="M167" s="5">
        <f t="shared" si="51"/>
      </c>
      <c r="N167" s="9">
        <f t="shared" si="52"/>
        <v>0</v>
      </c>
      <c r="O167" s="60">
        <v>0.05555555555555555</v>
      </c>
      <c r="P167" s="66">
        <f t="shared" si="53"/>
        <v>0</v>
      </c>
      <c r="Q167" s="4"/>
      <c r="R167" s="4"/>
      <c r="S167" s="4"/>
      <c r="T167" s="4"/>
      <c r="U167" s="4"/>
    </row>
    <row r="168" spans="1:21" s="1" customFormat="1" ht="28.5" customHeight="1">
      <c r="A168" s="4"/>
      <c r="B168" s="31">
        <v>6.18</v>
      </c>
      <c r="C168" s="33" t="s">
        <v>322</v>
      </c>
      <c r="D168" s="35"/>
      <c r="E168" s="33"/>
      <c r="F168" s="22"/>
      <c r="G168" s="4"/>
      <c r="H168" s="49">
        <v>5</v>
      </c>
      <c r="I168" s="53">
        <f t="shared" si="43"/>
      </c>
      <c r="J168" s="5">
        <f t="shared" si="48"/>
      </c>
      <c r="K168" s="5">
        <f t="shared" si="49"/>
      </c>
      <c r="L168" s="5">
        <f t="shared" si="50"/>
      </c>
      <c r="M168" s="5">
        <f t="shared" si="51"/>
      </c>
      <c r="N168" s="9">
        <f t="shared" si="52"/>
        <v>0</v>
      </c>
      <c r="O168" s="60">
        <v>0.05555555555555555</v>
      </c>
      <c r="P168" s="66">
        <f t="shared" si="53"/>
        <v>0</v>
      </c>
      <c r="Q168" s="4"/>
      <c r="R168" s="4"/>
      <c r="S168" s="4"/>
      <c r="T168" s="4"/>
      <c r="U168" s="4"/>
    </row>
    <row r="169" spans="1:21" s="1" customFormat="1" ht="28.5" customHeight="1">
      <c r="A169" s="4"/>
      <c r="B169" s="31">
        <v>6.19</v>
      </c>
      <c r="C169" s="33" t="s">
        <v>156</v>
      </c>
      <c r="D169" s="35"/>
      <c r="E169" s="33"/>
      <c r="F169" s="22"/>
      <c r="G169" s="4"/>
      <c r="H169" s="49">
        <v>5</v>
      </c>
      <c r="I169" s="53">
        <f t="shared" si="43"/>
      </c>
      <c r="J169" s="5">
        <f t="shared" si="48"/>
      </c>
      <c r="K169" s="5">
        <f t="shared" si="49"/>
      </c>
      <c r="L169" s="5">
        <f t="shared" si="50"/>
      </c>
      <c r="M169" s="5">
        <f t="shared" si="51"/>
      </c>
      <c r="N169" s="9">
        <f t="shared" si="52"/>
        <v>0</v>
      </c>
      <c r="O169" s="60">
        <v>0.05555555555555555</v>
      </c>
      <c r="P169" s="66">
        <f t="shared" si="53"/>
        <v>0</v>
      </c>
      <c r="Q169" s="4"/>
      <c r="R169" s="4"/>
      <c r="S169" s="4"/>
      <c r="T169" s="4"/>
      <c r="U169" s="4"/>
    </row>
    <row r="170" spans="1:21" s="1" customFormat="1" ht="28.5" customHeight="1">
      <c r="A170" s="4"/>
      <c r="B170" s="31" t="s">
        <v>157</v>
      </c>
      <c r="C170" s="33" t="s">
        <v>158</v>
      </c>
      <c r="D170" s="35"/>
      <c r="E170" s="33"/>
      <c r="F170" s="22"/>
      <c r="G170" s="4"/>
      <c r="H170" s="49">
        <v>5</v>
      </c>
      <c r="I170" s="53">
        <f t="shared" si="43"/>
      </c>
      <c r="J170" s="5">
        <f t="shared" si="48"/>
      </c>
      <c r="K170" s="5">
        <f t="shared" si="49"/>
      </c>
      <c r="L170" s="5">
        <f t="shared" si="50"/>
      </c>
      <c r="M170" s="5">
        <f t="shared" si="51"/>
      </c>
      <c r="N170" s="9">
        <f t="shared" si="52"/>
        <v>0</v>
      </c>
      <c r="O170" s="60">
        <v>0.05555555555555555</v>
      </c>
      <c r="P170" s="66">
        <f t="shared" si="53"/>
        <v>0</v>
      </c>
      <c r="Q170" s="4"/>
      <c r="R170" s="4"/>
      <c r="S170" s="4"/>
      <c r="T170" s="4"/>
      <c r="U170" s="4"/>
    </row>
    <row r="171" spans="1:21" s="1" customFormat="1" ht="28.5" customHeight="1">
      <c r="A171" s="4"/>
      <c r="B171" s="31" t="s">
        <v>159</v>
      </c>
      <c r="C171" s="33" t="s">
        <v>160</v>
      </c>
      <c r="D171" s="35"/>
      <c r="E171" s="33"/>
      <c r="F171" s="22"/>
      <c r="G171" s="4"/>
      <c r="H171" s="49">
        <v>5</v>
      </c>
      <c r="I171" s="53">
        <f t="shared" si="43"/>
      </c>
      <c r="J171" s="5">
        <f t="shared" si="48"/>
      </c>
      <c r="K171" s="5">
        <f t="shared" si="49"/>
      </c>
      <c r="L171" s="5">
        <f t="shared" si="50"/>
      </c>
      <c r="M171" s="5">
        <f t="shared" si="51"/>
      </c>
      <c r="N171" s="9">
        <f t="shared" si="52"/>
        <v>0</v>
      </c>
      <c r="O171" s="60">
        <v>0.05555555555555555</v>
      </c>
      <c r="P171" s="66">
        <f t="shared" si="53"/>
        <v>0</v>
      </c>
      <c r="Q171" s="4"/>
      <c r="R171" s="4"/>
      <c r="S171" s="4"/>
      <c r="T171" s="4"/>
      <c r="U171" s="4"/>
    </row>
    <row r="172" spans="1:21" s="1" customFormat="1" ht="28.5" customHeight="1">
      <c r="A172" s="4"/>
      <c r="B172" s="31">
        <v>6.22</v>
      </c>
      <c r="C172" s="33" t="s">
        <v>161</v>
      </c>
      <c r="D172" s="35"/>
      <c r="E172" s="33"/>
      <c r="F172" s="22"/>
      <c r="G172" s="4"/>
      <c r="H172" s="49">
        <v>5</v>
      </c>
      <c r="I172" s="53">
        <f t="shared" si="43"/>
      </c>
      <c r="J172" s="5">
        <f t="shared" si="48"/>
      </c>
      <c r="K172" s="5">
        <f t="shared" si="49"/>
      </c>
      <c r="L172" s="5">
        <f t="shared" si="50"/>
      </c>
      <c r="M172" s="5">
        <f t="shared" si="51"/>
      </c>
      <c r="N172" s="9">
        <f t="shared" si="52"/>
        <v>0</v>
      </c>
      <c r="O172" s="60">
        <v>0.05555555555555555</v>
      </c>
      <c r="P172" s="66">
        <f t="shared" si="53"/>
        <v>0</v>
      </c>
      <c r="Q172" s="4"/>
      <c r="R172" s="4"/>
      <c r="S172" s="4"/>
      <c r="T172" s="4"/>
      <c r="U172" s="4"/>
    </row>
    <row r="173" spans="1:21" s="1" customFormat="1" ht="28.5" customHeight="1">
      <c r="A173" s="4"/>
      <c r="B173" s="31" t="s">
        <v>162</v>
      </c>
      <c r="C173" s="33" t="s">
        <v>323</v>
      </c>
      <c r="D173" s="35"/>
      <c r="E173" s="33"/>
      <c r="F173" s="22"/>
      <c r="G173" s="4"/>
      <c r="H173" s="49">
        <v>5</v>
      </c>
      <c r="I173" s="53">
        <f t="shared" si="43"/>
      </c>
      <c r="J173" s="5">
        <f t="shared" si="48"/>
      </c>
      <c r="K173" s="5">
        <f t="shared" si="49"/>
      </c>
      <c r="L173" s="5">
        <f t="shared" si="50"/>
      </c>
      <c r="M173" s="5">
        <f t="shared" si="51"/>
      </c>
      <c r="N173" s="9">
        <f t="shared" si="52"/>
        <v>0</v>
      </c>
      <c r="O173" s="60">
        <v>0.05555555555555555</v>
      </c>
      <c r="P173" s="66">
        <f t="shared" si="53"/>
        <v>0</v>
      </c>
      <c r="Q173" s="4"/>
      <c r="R173" s="4"/>
      <c r="S173" s="4"/>
      <c r="T173" s="4"/>
      <c r="U173" s="4"/>
    </row>
    <row r="174" spans="1:21" s="1" customFormat="1" ht="28.5" customHeight="1">
      <c r="A174" s="4"/>
      <c r="B174" s="31" t="s">
        <v>163</v>
      </c>
      <c r="C174" s="33" t="s">
        <v>324</v>
      </c>
      <c r="D174" s="35"/>
      <c r="E174" s="33"/>
      <c r="F174" s="22"/>
      <c r="G174" s="4"/>
      <c r="H174" s="49">
        <v>5</v>
      </c>
      <c r="I174" s="53">
        <f t="shared" si="43"/>
      </c>
      <c r="J174" s="5">
        <f t="shared" si="48"/>
      </c>
      <c r="K174" s="5">
        <f t="shared" si="49"/>
      </c>
      <c r="L174" s="5">
        <f t="shared" si="50"/>
      </c>
      <c r="M174" s="5">
        <f t="shared" si="51"/>
      </c>
      <c r="N174" s="9">
        <f t="shared" si="52"/>
        <v>0</v>
      </c>
      <c r="O174" s="60">
        <v>0.05555555555555555</v>
      </c>
      <c r="P174" s="66">
        <f t="shared" si="53"/>
        <v>0</v>
      </c>
      <c r="Q174" s="4"/>
      <c r="R174" s="4"/>
      <c r="S174" s="4"/>
      <c r="T174" s="4"/>
      <c r="U174" s="4"/>
    </row>
    <row r="175" spans="1:21" s="1" customFormat="1" ht="28.5" customHeight="1">
      <c r="A175" s="4"/>
      <c r="B175" s="31">
        <v>6.25</v>
      </c>
      <c r="C175" s="33" t="s">
        <v>164</v>
      </c>
      <c r="D175" s="35"/>
      <c r="E175" s="33"/>
      <c r="F175" s="22"/>
      <c r="G175" s="4"/>
      <c r="H175" s="49">
        <v>5</v>
      </c>
      <c r="I175" s="53">
        <f t="shared" si="43"/>
      </c>
      <c r="J175" s="5">
        <f t="shared" si="48"/>
      </c>
      <c r="K175" s="5">
        <f t="shared" si="49"/>
      </c>
      <c r="L175" s="5">
        <f t="shared" si="50"/>
      </c>
      <c r="M175" s="5">
        <f t="shared" si="51"/>
      </c>
      <c r="N175" s="9">
        <f t="shared" si="52"/>
        <v>0</v>
      </c>
      <c r="O175" s="60">
        <v>0.05555555555555555</v>
      </c>
      <c r="P175" s="66">
        <f t="shared" si="53"/>
        <v>0</v>
      </c>
      <c r="Q175" s="4"/>
      <c r="R175" s="4"/>
      <c r="S175" s="4"/>
      <c r="T175" s="4"/>
      <c r="U175" s="4"/>
    </row>
    <row r="176" spans="1:21" s="1" customFormat="1" ht="28.5" customHeight="1">
      <c r="A176" s="4"/>
      <c r="B176" s="31" t="s">
        <v>0</v>
      </c>
      <c r="C176" s="33" t="s">
        <v>39</v>
      </c>
      <c r="D176" s="35"/>
      <c r="E176" s="33"/>
      <c r="F176" s="22"/>
      <c r="G176" s="4"/>
      <c r="H176" s="49">
        <v>5</v>
      </c>
      <c r="I176" s="53">
        <f t="shared" si="43"/>
      </c>
      <c r="J176" s="5">
        <f t="shared" si="48"/>
      </c>
      <c r="K176" s="5">
        <f t="shared" si="49"/>
      </c>
      <c r="L176" s="5">
        <f t="shared" si="50"/>
      </c>
      <c r="M176" s="5">
        <f t="shared" si="51"/>
      </c>
      <c r="N176" s="9">
        <f t="shared" si="52"/>
        <v>0</v>
      </c>
      <c r="O176" s="60">
        <v>0.05555555555555555</v>
      </c>
      <c r="P176" s="66">
        <f t="shared" si="53"/>
        <v>0</v>
      </c>
      <c r="Q176" s="4"/>
      <c r="R176" s="4"/>
      <c r="S176" s="4"/>
      <c r="T176" s="4"/>
      <c r="U176" s="4"/>
    </row>
    <row r="177" spans="1:21" s="1" customFormat="1" ht="28.5" customHeight="1">
      <c r="A177" s="4"/>
      <c r="B177" s="31">
        <v>6.26</v>
      </c>
      <c r="C177" s="33" t="s">
        <v>165</v>
      </c>
      <c r="D177" s="35"/>
      <c r="E177" s="33"/>
      <c r="F177" s="22"/>
      <c r="G177" s="4"/>
      <c r="H177" s="49">
        <v>5</v>
      </c>
      <c r="I177" s="53">
        <f t="shared" si="43"/>
      </c>
      <c r="J177" s="5">
        <f t="shared" si="48"/>
      </c>
      <c r="K177" s="5">
        <f t="shared" si="49"/>
      </c>
      <c r="L177" s="5">
        <f t="shared" si="50"/>
      </c>
      <c r="M177" s="5">
        <f t="shared" si="51"/>
      </c>
      <c r="N177" s="9">
        <f t="shared" si="52"/>
        <v>0</v>
      </c>
      <c r="O177" s="60">
        <v>0.05555555555555555</v>
      </c>
      <c r="P177" s="66">
        <f t="shared" si="53"/>
        <v>0</v>
      </c>
      <c r="Q177" s="4"/>
      <c r="R177" s="4"/>
      <c r="S177" s="4"/>
      <c r="T177" s="4"/>
      <c r="U177" s="4"/>
    </row>
    <row r="178" spans="1:21" s="1" customFormat="1" ht="28.5" customHeight="1" thickBot="1">
      <c r="A178" s="4"/>
      <c r="B178" s="37">
        <v>7.7</v>
      </c>
      <c r="C178" s="26" t="s">
        <v>351</v>
      </c>
      <c r="D178" s="38"/>
      <c r="E178" s="26"/>
      <c r="F178" s="29"/>
      <c r="G178" s="4"/>
      <c r="H178" s="49">
        <v>5</v>
      </c>
      <c r="I178" s="55">
        <f t="shared" si="43"/>
      </c>
      <c r="J178" s="56">
        <f t="shared" si="48"/>
      </c>
      <c r="K178" s="56">
        <f t="shared" si="49"/>
      </c>
      <c r="L178" s="56">
        <f t="shared" si="50"/>
      </c>
      <c r="M178" s="56">
        <f t="shared" si="51"/>
      </c>
      <c r="N178" s="64">
        <f t="shared" si="52"/>
        <v>0</v>
      </c>
      <c r="O178" s="61">
        <v>0.05555555555555555</v>
      </c>
      <c r="P178" s="67">
        <f t="shared" si="53"/>
        <v>0</v>
      </c>
      <c r="Q178" s="4"/>
      <c r="R178" s="4"/>
      <c r="S178" s="4"/>
      <c r="T178" s="4"/>
      <c r="U178" s="4"/>
    </row>
    <row r="179" spans="1:21" ht="19.5" thickBot="1">
      <c r="A179" s="7"/>
      <c r="B179" s="163" t="s">
        <v>269</v>
      </c>
      <c r="C179" s="164"/>
      <c r="D179" s="164"/>
      <c r="E179" s="164"/>
      <c r="F179" s="165"/>
      <c r="G179" s="7"/>
      <c r="H179" s="10"/>
      <c r="I179" s="11">
        <f t="shared" si="43"/>
      </c>
      <c r="J179" s="11">
        <f t="shared" si="48"/>
      </c>
      <c r="K179" s="11">
        <f t="shared" si="49"/>
      </c>
      <c r="L179" s="11">
        <f t="shared" si="50"/>
      </c>
      <c r="M179" s="11">
        <f t="shared" si="51"/>
      </c>
      <c r="N179" s="10"/>
      <c r="O179" s="68">
        <f>SUM(O180:O195)</f>
        <v>1</v>
      </c>
      <c r="P179" s="69">
        <f>SUM(P180:P195)</f>
        <v>0</v>
      </c>
      <c r="Q179" s="7"/>
      <c r="R179" s="7"/>
      <c r="S179" s="7"/>
      <c r="T179" s="7"/>
      <c r="U179" s="7"/>
    </row>
    <row r="180" spans="1:21" s="1" customFormat="1" ht="28.5" customHeight="1">
      <c r="A180" s="4"/>
      <c r="B180" s="30" t="s">
        <v>133</v>
      </c>
      <c r="C180" s="39" t="s">
        <v>134</v>
      </c>
      <c r="D180" s="34"/>
      <c r="E180" s="39"/>
      <c r="F180" s="21"/>
      <c r="G180" s="4"/>
      <c r="H180" s="49">
        <v>5</v>
      </c>
      <c r="I180" s="50">
        <f t="shared" si="43"/>
      </c>
      <c r="J180" s="51">
        <f t="shared" si="48"/>
      </c>
      <c r="K180" s="51">
        <f t="shared" si="49"/>
      </c>
      <c r="L180" s="51">
        <f t="shared" si="50"/>
      </c>
      <c r="M180" s="51">
        <f t="shared" si="51"/>
      </c>
      <c r="N180" s="63">
        <f aca="true" t="shared" si="54" ref="N180:N195">SUM(I180:M180)</f>
        <v>0</v>
      </c>
      <c r="O180" s="59">
        <f aca="true" t="shared" si="55" ref="O180:O194">1/16</f>
        <v>0.0625</v>
      </c>
      <c r="P180" s="65">
        <f aca="true" t="shared" si="56" ref="P180:P195">N180*O180</f>
        <v>0</v>
      </c>
      <c r="Q180" s="4"/>
      <c r="R180" s="4"/>
      <c r="S180" s="4"/>
      <c r="T180" s="4"/>
      <c r="U180" s="4"/>
    </row>
    <row r="181" spans="1:21" s="1" customFormat="1" ht="28.5" customHeight="1">
      <c r="A181" s="4"/>
      <c r="B181" s="31" t="s">
        <v>135</v>
      </c>
      <c r="C181" s="33" t="s">
        <v>325</v>
      </c>
      <c r="D181" s="35"/>
      <c r="E181" s="33"/>
      <c r="F181" s="22"/>
      <c r="G181" s="4"/>
      <c r="H181" s="49">
        <v>5</v>
      </c>
      <c r="I181" s="53">
        <f t="shared" si="43"/>
      </c>
      <c r="J181" s="5">
        <f t="shared" si="48"/>
      </c>
      <c r="K181" s="5">
        <f t="shared" si="49"/>
      </c>
      <c r="L181" s="5">
        <f t="shared" si="50"/>
      </c>
      <c r="M181" s="5">
        <f t="shared" si="51"/>
      </c>
      <c r="N181" s="9">
        <f t="shared" si="54"/>
        <v>0</v>
      </c>
      <c r="O181" s="60">
        <f t="shared" si="55"/>
        <v>0.0625</v>
      </c>
      <c r="P181" s="66">
        <f t="shared" si="56"/>
        <v>0</v>
      </c>
      <c r="Q181" s="4"/>
      <c r="R181" s="4"/>
      <c r="S181" s="4"/>
      <c r="T181" s="4"/>
      <c r="U181" s="4"/>
    </row>
    <row r="182" spans="1:21" s="1" customFormat="1" ht="28.5" customHeight="1">
      <c r="A182" s="4"/>
      <c r="B182" s="31" t="s">
        <v>40</v>
      </c>
      <c r="C182" s="33" t="s">
        <v>41</v>
      </c>
      <c r="D182" s="35"/>
      <c r="E182" s="33"/>
      <c r="F182" s="22"/>
      <c r="G182" s="4"/>
      <c r="H182" s="49">
        <v>5</v>
      </c>
      <c r="I182" s="53">
        <f t="shared" si="43"/>
      </c>
      <c r="J182" s="5">
        <f t="shared" si="48"/>
      </c>
      <c r="K182" s="5">
        <f t="shared" si="49"/>
      </c>
      <c r="L182" s="5">
        <f t="shared" si="50"/>
      </c>
      <c r="M182" s="5">
        <f t="shared" si="51"/>
      </c>
      <c r="N182" s="9">
        <f t="shared" si="54"/>
        <v>0</v>
      </c>
      <c r="O182" s="60">
        <f t="shared" si="55"/>
        <v>0.0625</v>
      </c>
      <c r="P182" s="66">
        <f t="shared" si="56"/>
        <v>0</v>
      </c>
      <c r="Q182" s="4"/>
      <c r="R182" s="4"/>
      <c r="S182" s="4"/>
      <c r="T182" s="4"/>
      <c r="U182" s="4"/>
    </row>
    <row r="183" spans="1:21" s="1" customFormat="1" ht="28.5" customHeight="1">
      <c r="A183" s="4"/>
      <c r="B183" s="31" t="s">
        <v>34</v>
      </c>
      <c r="C183" s="33" t="s">
        <v>352</v>
      </c>
      <c r="D183" s="35"/>
      <c r="E183" s="33"/>
      <c r="F183" s="22"/>
      <c r="G183" s="4"/>
      <c r="H183" s="49">
        <v>5</v>
      </c>
      <c r="I183" s="53">
        <f t="shared" si="43"/>
      </c>
      <c r="J183" s="5">
        <f t="shared" si="48"/>
      </c>
      <c r="K183" s="5">
        <f t="shared" si="49"/>
      </c>
      <c r="L183" s="5">
        <f t="shared" si="50"/>
      </c>
      <c r="M183" s="5">
        <f t="shared" si="51"/>
      </c>
      <c r="N183" s="9">
        <f t="shared" si="54"/>
        <v>0</v>
      </c>
      <c r="O183" s="60">
        <f t="shared" si="55"/>
        <v>0.0625</v>
      </c>
      <c r="P183" s="66">
        <f t="shared" si="56"/>
        <v>0</v>
      </c>
      <c r="Q183" s="4"/>
      <c r="R183" s="4"/>
      <c r="S183" s="4"/>
      <c r="T183" s="4"/>
      <c r="U183" s="4"/>
    </row>
    <row r="184" spans="1:21" s="1" customFormat="1" ht="28.5" customHeight="1">
      <c r="A184" s="4"/>
      <c r="B184" s="31" t="s">
        <v>139</v>
      </c>
      <c r="C184" s="33" t="s">
        <v>136</v>
      </c>
      <c r="D184" s="35"/>
      <c r="E184" s="33"/>
      <c r="F184" s="22"/>
      <c r="G184" s="4"/>
      <c r="H184" s="49">
        <v>5</v>
      </c>
      <c r="I184" s="53">
        <f t="shared" si="43"/>
      </c>
      <c r="J184" s="5">
        <f t="shared" si="48"/>
      </c>
      <c r="K184" s="5">
        <f t="shared" si="49"/>
      </c>
      <c r="L184" s="5">
        <f t="shared" si="50"/>
      </c>
      <c r="M184" s="5">
        <f t="shared" si="51"/>
      </c>
      <c r="N184" s="9">
        <f t="shared" si="54"/>
        <v>0</v>
      </c>
      <c r="O184" s="60">
        <f t="shared" si="55"/>
        <v>0.0625</v>
      </c>
      <c r="P184" s="66">
        <f t="shared" si="56"/>
        <v>0</v>
      </c>
      <c r="Q184" s="4"/>
      <c r="R184" s="4"/>
      <c r="S184" s="4"/>
      <c r="T184" s="4"/>
      <c r="U184" s="4"/>
    </row>
    <row r="185" spans="1:21" s="1" customFormat="1" ht="28.5" customHeight="1">
      <c r="A185" s="4"/>
      <c r="B185" s="31" t="s">
        <v>137</v>
      </c>
      <c r="C185" s="33" t="s">
        <v>326</v>
      </c>
      <c r="D185" s="35"/>
      <c r="E185" s="33"/>
      <c r="F185" s="22"/>
      <c r="G185" s="4"/>
      <c r="H185" s="49">
        <v>5</v>
      </c>
      <c r="I185" s="53">
        <f t="shared" si="43"/>
      </c>
      <c r="J185" s="5">
        <f t="shared" si="48"/>
      </c>
      <c r="K185" s="5">
        <f t="shared" si="49"/>
      </c>
      <c r="L185" s="5">
        <f t="shared" si="50"/>
      </c>
      <c r="M185" s="5">
        <f t="shared" si="51"/>
      </c>
      <c r="N185" s="9">
        <f t="shared" si="54"/>
        <v>0</v>
      </c>
      <c r="O185" s="60">
        <f t="shared" si="55"/>
        <v>0.0625</v>
      </c>
      <c r="P185" s="66">
        <f t="shared" si="56"/>
        <v>0</v>
      </c>
      <c r="Q185" s="4"/>
      <c r="R185" s="4"/>
      <c r="S185" s="4"/>
      <c r="T185" s="4"/>
      <c r="U185" s="4"/>
    </row>
    <row r="186" spans="1:21" s="1" customFormat="1" ht="28.5" customHeight="1">
      <c r="A186" s="4"/>
      <c r="B186" s="31" t="s">
        <v>138</v>
      </c>
      <c r="C186" s="33" t="s">
        <v>353</v>
      </c>
      <c r="D186" s="35"/>
      <c r="E186" s="33"/>
      <c r="F186" s="22"/>
      <c r="G186" s="4"/>
      <c r="H186" s="49">
        <v>5</v>
      </c>
      <c r="I186" s="53">
        <f t="shared" si="43"/>
      </c>
      <c r="J186" s="5">
        <f t="shared" si="48"/>
      </c>
      <c r="K186" s="5">
        <f t="shared" si="49"/>
      </c>
      <c r="L186" s="5">
        <f t="shared" si="50"/>
      </c>
      <c r="M186" s="5">
        <f t="shared" si="51"/>
      </c>
      <c r="N186" s="9">
        <f t="shared" si="54"/>
        <v>0</v>
      </c>
      <c r="O186" s="60">
        <f t="shared" si="55"/>
        <v>0.0625</v>
      </c>
      <c r="P186" s="66">
        <f t="shared" si="56"/>
        <v>0</v>
      </c>
      <c r="Q186" s="4"/>
      <c r="R186" s="4"/>
      <c r="S186" s="4"/>
      <c r="T186" s="4"/>
      <c r="U186" s="4"/>
    </row>
    <row r="187" spans="1:21" s="1" customFormat="1" ht="28.5" customHeight="1">
      <c r="A187" s="4"/>
      <c r="B187" s="31" t="s">
        <v>140</v>
      </c>
      <c r="C187" s="33" t="s">
        <v>354</v>
      </c>
      <c r="D187" s="35"/>
      <c r="E187" s="33"/>
      <c r="F187" s="22"/>
      <c r="G187" s="4"/>
      <c r="H187" s="49">
        <v>5</v>
      </c>
      <c r="I187" s="53">
        <f t="shared" si="43"/>
      </c>
      <c r="J187" s="5">
        <f t="shared" si="48"/>
      </c>
      <c r="K187" s="5">
        <f t="shared" si="49"/>
      </c>
      <c r="L187" s="5">
        <f t="shared" si="50"/>
      </c>
      <c r="M187" s="5">
        <f t="shared" si="51"/>
      </c>
      <c r="N187" s="9">
        <f t="shared" si="54"/>
        <v>0</v>
      </c>
      <c r="O187" s="60">
        <f t="shared" si="55"/>
        <v>0.0625</v>
      </c>
      <c r="P187" s="66">
        <f t="shared" si="56"/>
        <v>0</v>
      </c>
      <c r="Q187" s="4"/>
      <c r="R187" s="4"/>
      <c r="S187" s="4"/>
      <c r="T187" s="4"/>
      <c r="U187" s="4"/>
    </row>
    <row r="188" spans="1:21" s="1" customFormat="1" ht="28.5" customHeight="1">
      <c r="A188" s="4"/>
      <c r="B188" s="31" t="s">
        <v>141</v>
      </c>
      <c r="C188" s="33" t="s">
        <v>355</v>
      </c>
      <c r="D188" s="35"/>
      <c r="E188" s="33"/>
      <c r="F188" s="22"/>
      <c r="G188" s="4"/>
      <c r="H188" s="49">
        <v>5</v>
      </c>
      <c r="I188" s="53">
        <f t="shared" si="43"/>
      </c>
      <c r="J188" s="5">
        <f t="shared" si="48"/>
      </c>
      <c r="K188" s="5">
        <f t="shared" si="49"/>
      </c>
      <c r="L188" s="5">
        <f t="shared" si="50"/>
      </c>
      <c r="M188" s="5">
        <f t="shared" si="51"/>
      </c>
      <c r="N188" s="9">
        <f t="shared" si="54"/>
        <v>0</v>
      </c>
      <c r="O188" s="60">
        <f t="shared" si="55"/>
        <v>0.0625</v>
      </c>
      <c r="P188" s="66">
        <f t="shared" si="56"/>
        <v>0</v>
      </c>
      <c r="Q188" s="4"/>
      <c r="R188" s="4"/>
      <c r="S188" s="4"/>
      <c r="T188" s="4"/>
      <c r="U188" s="4"/>
    </row>
    <row r="189" spans="1:21" s="1" customFormat="1" ht="28.5" customHeight="1">
      <c r="A189" s="4"/>
      <c r="B189" s="31" t="s">
        <v>142</v>
      </c>
      <c r="C189" s="33" t="s">
        <v>143</v>
      </c>
      <c r="D189" s="35"/>
      <c r="E189" s="33"/>
      <c r="F189" s="22"/>
      <c r="G189" s="4"/>
      <c r="H189" s="49">
        <v>5</v>
      </c>
      <c r="I189" s="53">
        <f t="shared" si="43"/>
      </c>
      <c r="J189" s="5">
        <f t="shared" si="48"/>
      </c>
      <c r="K189" s="5">
        <f t="shared" si="49"/>
      </c>
      <c r="L189" s="5">
        <f t="shared" si="50"/>
      </c>
      <c r="M189" s="5">
        <f t="shared" si="51"/>
      </c>
      <c r="N189" s="9">
        <f t="shared" si="54"/>
        <v>0</v>
      </c>
      <c r="O189" s="60">
        <f t="shared" si="55"/>
        <v>0.0625</v>
      </c>
      <c r="P189" s="66">
        <f t="shared" si="56"/>
        <v>0</v>
      </c>
      <c r="Q189" s="4"/>
      <c r="R189" s="4"/>
      <c r="S189" s="4"/>
      <c r="T189" s="4"/>
      <c r="U189" s="4"/>
    </row>
    <row r="190" spans="1:21" s="1" customFormat="1" ht="28.5" customHeight="1">
      <c r="A190" s="4"/>
      <c r="B190" s="31" t="s">
        <v>144</v>
      </c>
      <c r="C190" s="33" t="s">
        <v>145</v>
      </c>
      <c r="D190" s="35"/>
      <c r="E190" s="33"/>
      <c r="F190" s="22"/>
      <c r="G190" s="4"/>
      <c r="H190" s="49">
        <v>5</v>
      </c>
      <c r="I190" s="53">
        <f t="shared" si="43"/>
      </c>
      <c r="J190" s="5">
        <f t="shared" si="48"/>
      </c>
      <c r="K190" s="5">
        <f t="shared" si="49"/>
      </c>
      <c r="L190" s="5">
        <f t="shared" si="50"/>
      </c>
      <c r="M190" s="5">
        <f t="shared" si="51"/>
      </c>
      <c r="N190" s="9">
        <f t="shared" si="54"/>
        <v>0</v>
      </c>
      <c r="O190" s="60">
        <f t="shared" si="55"/>
        <v>0.0625</v>
      </c>
      <c r="P190" s="66">
        <f t="shared" si="56"/>
        <v>0</v>
      </c>
      <c r="Q190" s="4"/>
      <c r="R190" s="4"/>
      <c r="S190" s="4"/>
      <c r="T190" s="4"/>
      <c r="U190" s="4"/>
    </row>
    <row r="191" spans="1:21" s="1" customFormat="1" ht="28.5" customHeight="1">
      <c r="A191" s="4"/>
      <c r="B191" s="31" t="s">
        <v>144</v>
      </c>
      <c r="C191" s="33" t="s">
        <v>147</v>
      </c>
      <c r="D191" s="35"/>
      <c r="E191" s="33"/>
      <c r="F191" s="22"/>
      <c r="G191" s="4"/>
      <c r="H191" s="49">
        <v>5</v>
      </c>
      <c r="I191" s="53">
        <f t="shared" si="43"/>
      </c>
      <c r="J191" s="5">
        <f t="shared" si="48"/>
      </c>
      <c r="K191" s="5">
        <f t="shared" si="49"/>
      </c>
      <c r="L191" s="5">
        <f t="shared" si="50"/>
      </c>
      <c r="M191" s="5">
        <f t="shared" si="51"/>
      </c>
      <c r="N191" s="9">
        <f t="shared" si="54"/>
        <v>0</v>
      </c>
      <c r="O191" s="60">
        <f t="shared" si="55"/>
        <v>0.0625</v>
      </c>
      <c r="P191" s="66">
        <f t="shared" si="56"/>
        <v>0</v>
      </c>
      <c r="Q191" s="4"/>
      <c r="R191" s="4"/>
      <c r="S191" s="4"/>
      <c r="T191" s="4"/>
      <c r="U191" s="4"/>
    </row>
    <row r="192" spans="1:21" s="1" customFormat="1" ht="28.5" customHeight="1">
      <c r="A192" s="4"/>
      <c r="B192" s="31" t="s">
        <v>144</v>
      </c>
      <c r="C192" s="33" t="s">
        <v>148</v>
      </c>
      <c r="D192" s="35"/>
      <c r="E192" s="33"/>
      <c r="F192" s="22"/>
      <c r="G192" s="4"/>
      <c r="H192" s="49">
        <v>5</v>
      </c>
      <c r="I192" s="53">
        <f t="shared" si="43"/>
      </c>
      <c r="J192" s="5">
        <f t="shared" si="48"/>
      </c>
      <c r="K192" s="5">
        <f t="shared" si="49"/>
      </c>
      <c r="L192" s="5">
        <f t="shared" si="50"/>
      </c>
      <c r="M192" s="5">
        <f t="shared" si="51"/>
      </c>
      <c r="N192" s="9">
        <f t="shared" si="54"/>
        <v>0</v>
      </c>
      <c r="O192" s="60">
        <f t="shared" si="55"/>
        <v>0.0625</v>
      </c>
      <c r="P192" s="66">
        <f t="shared" si="56"/>
        <v>0</v>
      </c>
      <c r="Q192" s="4"/>
      <c r="R192" s="4"/>
      <c r="S192" s="4"/>
      <c r="T192" s="4"/>
      <c r="U192" s="4"/>
    </row>
    <row r="193" spans="1:21" s="1" customFormat="1" ht="28.5" customHeight="1">
      <c r="A193" s="4"/>
      <c r="B193" s="31" t="s">
        <v>146</v>
      </c>
      <c r="C193" s="33" t="s">
        <v>150</v>
      </c>
      <c r="D193" s="35"/>
      <c r="E193" s="33"/>
      <c r="F193" s="22"/>
      <c r="G193" s="4"/>
      <c r="H193" s="49">
        <v>5</v>
      </c>
      <c r="I193" s="53">
        <f t="shared" si="43"/>
      </c>
      <c r="J193" s="5">
        <f t="shared" si="48"/>
      </c>
      <c r="K193" s="5">
        <f t="shared" si="49"/>
      </c>
      <c r="L193" s="5">
        <f t="shared" si="50"/>
      </c>
      <c r="M193" s="5">
        <f t="shared" si="51"/>
      </c>
      <c r="N193" s="9">
        <f t="shared" si="54"/>
        <v>0</v>
      </c>
      <c r="O193" s="60">
        <f t="shared" si="55"/>
        <v>0.0625</v>
      </c>
      <c r="P193" s="66">
        <f t="shared" si="56"/>
        <v>0</v>
      </c>
      <c r="Q193" s="4"/>
      <c r="R193" s="4"/>
      <c r="S193" s="4"/>
      <c r="T193" s="4"/>
      <c r="U193" s="4"/>
    </row>
    <row r="194" spans="1:21" s="1" customFormat="1" ht="28.5" customHeight="1">
      <c r="A194" s="4"/>
      <c r="B194" s="31" t="s">
        <v>135</v>
      </c>
      <c r="C194" s="33" t="s">
        <v>356</v>
      </c>
      <c r="D194" s="35"/>
      <c r="E194" s="33"/>
      <c r="F194" s="22"/>
      <c r="G194" s="4"/>
      <c r="H194" s="49">
        <v>5</v>
      </c>
      <c r="I194" s="53">
        <f t="shared" si="43"/>
      </c>
      <c r="J194" s="5">
        <f t="shared" si="48"/>
      </c>
      <c r="K194" s="5">
        <f t="shared" si="49"/>
      </c>
      <c r="L194" s="5">
        <f t="shared" si="50"/>
      </c>
      <c r="M194" s="5">
        <f t="shared" si="51"/>
      </c>
      <c r="N194" s="9">
        <f t="shared" si="54"/>
        <v>0</v>
      </c>
      <c r="O194" s="60">
        <f t="shared" si="55"/>
        <v>0.0625</v>
      </c>
      <c r="P194" s="66">
        <f t="shared" si="56"/>
        <v>0</v>
      </c>
      <c r="Q194" s="4"/>
      <c r="R194" s="4"/>
      <c r="S194" s="4"/>
      <c r="T194" s="4"/>
      <c r="U194" s="4"/>
    </row>
    <row r="195" spans="1:21" s="1" customFormat="1" ht="28.5" customHeight="1" thickBot="1">
      <c r="A195" s="4"/>
      <c r="B195" s="32">
        <v>7.7</v>
      </c>
      <c r="C195" s="40" t="s">
        <v>357</v>
      </c>
      <c r="D195" s="36"/>
      <c r="E195" s="40"/>
      <c r="F195" s="23"/>
      <c r="G195" s="4"/>
      <c r="H195" s="49">
        <v>5</v>
      </c>
      <c r="I195" s="55">
        <f t="shared" si="43"/>
      </c>
      <c r="J195" s="56">
        <f t="shared" si="48"/>
      </c>
      <c r="K195" s="56">
        <f t="shared" si="49"/>
      </c>
      <c r="L195" s="56">
        <f t="shared" si="50"/>
      </c>
      <c r="M195" s="56">
        <f t="shared" si="51"/>
      </c>
      <c r="N195" s="64">
        <f t="shared" si="54"/>
        <v>0</v>
      </c>
      <c r="O195" s="61">
        <f>1/16</f>
        <v>0.0625</v>
      </c>
      <c r="P195" s="67">
        <f t="shared" si="56"/>
        <v>0</v>
      </c>
      <c r="Q195" s="4"/>
      <c r="R195" s="4"/>
      <c r="S195" s="4"/>
      <c r="T195" s="4"/>
      <c r="U195" s="4"/>
    </row>
    <row r="196" spans="1:21" ht="15">
      <c r="A196" s="7"/>
      <c r="B196" s="13"/>
      <c r="C196" s="7"/>
      <c r="D196" s="7"/>
      <c r="E196" s="7"/>
      <c r="F196" s="7"/>
      <c r="G196" s="7"/>
      <c r="H196" s="8"/>
      <c r="I196" s="8"/>
      <c r="J196" s="8"/>
      <c r="K196" s="8"/>
      <c r="L196" s="8"/>
      <c r="M196" s="8"/>
      <c r="N196" s="8"/>
      <c r="O196" s="8"/>
      <c r="P196" s="8"/>
      <c r="Q196" s="7"/>
      <c r="R196" s="7"/>
      <c r="S196" s="7"/>
      <c r="T196" s="7"/>
      <c r="U196" s="7"/>
    </row>
    <row r="197" spans="1:21" ht="15">
      <c r="A197" s="7"/>
      <c r="B197" s="7"/>
      <c r="C197" s="7"/>
      <c r="D197" s="7"/>
      <c r="E197" s="7"/>
      <c r="F197" s="7"/>
      <c r="G197" s="7"/>
      <c r="H197" s="8"/>
      <c r="I197" s="8"/>
      <c r="J197" s="8"/>
      <c r="K197" s="8"/>
      <c r="L197" s="8"/>
      <c r="M197" s="8"/>
      <c r="N197" s="8"/>
      <c r="O197" s="8"/>
      <c r="P197" s="8"/>
      <c r="Q197" s="7"/>
      <c r="R197" s="7"/>
      <c r="S197" s="7"/>
      <c r="T197" s="7"/>
      <c r="U197" s="7"/>
    </row>
    <row r="198" spans="1:21" ht="15">
      <c r="A198" s="7"/>
      <c r="B198" s="7"/>
      <c r="C198" s="7"/>
      <c r="D198" s="7"/>
      <c r="E198" s="7"/>
      <c r="F198" s="7"/>
      <c r="G198" s="7"/>
      <c r="H198" s="8"/>
      <c r="I198" s="8"/>
      <c r="J198" s="8"/>
      <c r="K198" s="8"/>
      <c r="L198" s="8"/>
      <c r="M198" s="8"/>
      <c r="N198" s="8"/>
      <c r="O198" s="8"/>
      <c r="P198" s="8"/>
      <c r="Q198" s="7"/>
      <c r="R198" s="7"/>
      <c r="S198" s="7"/>
      <c r="T198" s="7"/>
      <c r="U198" s="7"/>
    </row>
    <row r="199" spans="1:21" ht="15">
      <c r="A199" s="7"/>
      <c r="B199" s="7"/>
      <c r="C199" s="7"/>
      <c r="D199" s="7"/>
      <c r="E199" s="7"/>
      <c r="F199" s="7"/>
      <c r="G199" s="7"/>
      <c r="H199" s="8"/>
      <c r="I199" s="8"/>
      <c r="J199" s="8"/>
      <c r="K199" s="8"/>
      <c r="L199" s="8"/>
      <c r="M199" s="8"/>
      <c r="N199" s="8"/>
      <c r="O199" s="8"/>
      <c r="P199" s="8"/>
      <c r="Q199" s="7"/>
      <c r="R199" s="7"/>
      <c r="S199" s="7"/>
      <c r="T199" s="7"/>
      <c r="U199" s="7"/>
    </row>
    <row r="200" spans="1:21" ht="15">
      <c r="A200" s="7"/>
      <c r="B200" s="7"/>
      <c r="C200" s="7"/>
      <c r="D200" s="7"/>
      <c r="E200" s="7"/>
      <c r="F200" s="7"/>
      <c r="G200" s="7"/>
      <c r="H200" s="8"/>
      <c r="I200" s="8"/>
      <c r="J200" s="8"/>
      <c r="K200" s="8"/>
      <c r="L200" s="8"/>
      <c r="M200" s="8"/>
      <c r="N200" s="8"/>
      <c r="O200" s="8"/>
      <c r="P200" s="8"/>
      <c r="Q200" s="7"/>
      <c r="R200" s="7"/>
      <c r="S200" s="7"/>
      <c r="T200" s="7"/>
      <c r="U200" s="7"/>
    </row>
    <row r="201" spans="1:21" ht="15">
      <c r="A201" s="7"/>
      <c r="B201" s="7"/>
      <c r="C201" s="7"/>
      <c r="D201" s="7"/>
      <c r="E201" s="7"/>
      <c r="F201" s="7"/>
      <c r="G201" s="7"/>
      <c r="H201" s="8"/>
      <c r="I201" s="8"/>
      <c r="J201" s="8"/>
      <c r="K201" s="8"/>
      <c r="L201" s="8"/>
      <c r="M201" s="8"/>
      <c r="N201" s="8"/>
      <c r="O201" s="8"/>
      <c r="P201" s="8"/>
      <c r="Q201" s="7"/>
      <c r="R201" s="7"/>
      <c r="S201" s="7"/>
      <c r="T201" s="7"/>
      <c r="U201" s="7"/>
    </row>
    <row r="202" spans="1:21" ht="15">
      <c r="A202" s="7"/>
      <c r="B202" s="7"/>
      <c r="C202" s="7"/>
      <c r="D202" s="7"/>
      <c r="E202" s="7"/>
      <c r="F202" s="7"/>
      <c r="G202" s="7"/>
      <c r="H202" s="8"/>
      <c r="I202" s="8"/>
      <c r="J202" s="8"/>
      <c r="K202" s="8"/>
      <c r="L202" s="8"/>
      <c r="M202" s="8"/>
      <c r="N202" s="8"/>
      <c r="O202" s="8"/>
      <c r="P202" s="8"/>
      <c r="Q202" s="7"/>
      <c r="R202" s="7"/>
      <c r="S202" s="7"/>
      <c r="T202" s="7"/>
      <c r="U202" s="7"/>
    </row>
    <row r="203" spans="1:21" ht="15">
      <c r="A203" s="7"/>
      <c r="B203" s="7"/>
      <c r="C203" s="7"/>
      <c r="D203" s="7"/>
      <c r="E203" s="7"/>
      <c r="F203" s="7"/>
      <c r="G203" s="7"/>
      <c r="H203" s="8"/>
      <c r="I203" s="8"/>
      <c r="J203" s="8"/>
      <c r="K203" s="8"/>
      <c r="L203" s="8"/>
      <c r="M203" s="8"/>
      <c r="N203" s="8"/>
      <c r="O203" s="8"/>
      <c r="P203" s="8"/>
      <c r="Q203" s="7"/>
      <c r="R203" s="7"/>
      <c r="S203" s="7"/>
      <c r="T203" s="7"/>
      <c r="U203" s="7"/>
    </row>
    <row r="204" spans="1:21" ht="15">
      <c r="A204" s="7"/>
      <c r="B204" s="7"/>
      <c r="C204" s="7"/>
      <c r="D204" s="7"/>
      <c r="E204" s="7"/>
      <c r="F204" s="7"/>
      <c r="G204" s="7"/>
      <c r="H204" s="8"/>
      <c r="I204" s="8"/>
      <c r="J204" s="8"/>
      <c r="K204" s="8"/>
      <c r="L204" s="8"/>
      <c r="M204" s="8"/>
      <c r="N204" s="8"/>
      <c r="O204" s="8"/>
      <c r="P204" s="8"/>
      <c r="Q204" s="7"/>
      <c r="R204" s="7"/>
      <c r="S204" s="7"/>
      <c r="T204" s="7"/>
      <c r="U204" s="7"/>
    </row>
    <row r="205" spans="1:21" ht="15">
      <c r="A205" s="7"/>
      <c r="B205" s="7"/>
      <c r="C205" s="7"/>
      <c r="D205" s="7"/>
      <c r="E205" s="7"/>
      <c r="F205" s="7"/>
      <c r="G205" s="7"/>
      <c r="H205" s="8"/>
      <c r="I205" s="8"/>
      <c r="J205" s="8"/>
      <c r="K205" s="8"/>
      <c r="L205" s="8"/>
      <c r="M205" s="8"/>
      <c r="N205" s="8"/>
      <c r="O205" s="8"/>
      <c r="P205" s="8"/>
      <c r="Q205" s="7"/>
      <c r="R205" s="7"/>
      <c r="S205" s="7"/>
      <c r="T205" s="7"/>
      <c r="U205" s="7"/>
    </row>
    <row r="206" ht="15">
      <c r="A206" s="7"/>
    </row>
  </sheetData>
  <sheetProtection/>
  <mergeCells count="19">
    <mergeCell ref="P9:P11"/>
    <mergeCell ref="O2:O4"/>
    <mergeCell ref="O6:O7"/>
    <mergeCell ref="B138:F138"/>
    <mergeCell ref="B146:F146"/>
    <mergeCell ref="I9:M9"/>
    <mergeCell ref="O9:O11"/>
    <mergeCell ref="N9:N11"/>
    <mergeCell ref="B12:F12"/>
    <mergeCell ref="B160:F160"/>
    <mergeCell ref="B179:F179"/>
    <mergeCell ref="B29:F29"/>
    <mergeCell ref="B62:F62"/>
    <mergeCell ref="B77:F77"/>
    <mergeCell ref="B86:F86"/>
    <mergeCell ref="B98:F98"/>
    <mergeCell ref="B112:F112"/>
    <mergeCell ref="B54:F54"/>
    <mergeCell ref="B44:F44"/>
  </mergeCells>
  <printOptions/>
  <pageMargins left="0.7" right="0.7" top="0.75" bottom="0.75" header="0.3" footer="0.3"/>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K70"/>
  <sheetViews>
    <sheetView zoomScale="110" zoomScaleNormal="110" zoomScalePageLayoutView="0" workbookViewId="0" topLeftCell="A1">
      <selection activeCell="G28" sqref="G28"/>
    </sheetView>
  </sheetViews>
  <sheetFormatPr defaultColWidth="11.421875" defaultRowHeight="13.5" customHeight="1"/>
  <cols>
    <col min="1" max="1" width="11.421875" style="101" customWidth="1"/>
    <col min="2" max="2" width="46.421875" style="101" customWidth="1"/>
    <col min="3" max="3" width="62.8515625" style="101" customWidth="1"/>
    <col min="4" max="16384" width="11.421875" style="101" customWidth="1"/>
  </cols>
  <sheetData>
    <row r="1" ht="13.5" customHeight="1" thickBot="1">
      <c r="A1" s="100"/>
    </row>
    <row r="2" spans="1:11" ht="22.5" customHeight="1" thickBot="1">
      <c r="A2" s="100"/>
      <c r="B2" s="102" t="s">
        <v>274</v>
      </c>
      <c r="C2" s="103" t="s">
        <v>294</v>
      </c>
      <c r="D2" s="100"/>
      <c r="E2" s="100"/>
      <c r="F2" s="100"/>
      <c r="G2" s="100"/>
      <c r="H2" s="100"/>
      <c r="I2" s="100"/>
      <c r="J2" s="100"/>
      <c r="K2" s="100"/>
    </row>
    <row r="3" spans="1:11" ht="13.5" customHeight="1">
      <c r="A3" s="100"/>
      <c r="B3" s="104" t="s">
        <v>43</v>
      </c>
      <c r="C3" s="105">
        <f>'GRILLE D''AUTODIAGNOSTIC'!P12</f>
        <v>0</v>
      </c>
      <c r="D3" s="100"/>
      <c r="E3" s="100"/>
      <c r="F3" s="100"/>
      <c r="G3" s="100"/>
      <c r="H3" s="100"/>
      <c r="I3" s="100"/>
      <c r="J3" s="100"/>
      <c r="K3" s="100"/>
    </row>
    <row r="4" spans="1:11" ht="13.5" customHeight="1">
      <c r="A4" s="100"/>
      <c r="B4" s="106" t="s">
        <v>252</v>
      </c>
      <c r="C4" s="107">
        <f>'GRILLE D''AUTODIAGNOSTIC'!P29</f>
        <v>0</v>
      </c>
      <c r="D4" s="100"/>
      <c r="E4" s="100"/>
      <c r="F4" s="100"/>
      <c r="G4" s="100"/>
      <c r="H4" s="100"/>
      <c r="I4" s="100"/>
      <c r="J4" s="100"/>
      <c r="K4" s="100"/>
    </row>
    <row r="5" spans="1:11" ht="13.5" customHeight="1">
      <c r="A5" s="100"/>
      <c r="B5" s="108" t="s">
        <v>253</v>
      </c>
      <c r="C5" s="107">
        <f>'GRILLE D''AUTODIAGNOSTIC'!P44</f>
        <v>0</v>
      </c>
      <c r="D5" s="100"/>
      <c r="E5" s="100"/>
      <c r="F5" s="100"/>
      <c r="G5" s="100"/>
      <c r="H5" s="100"/>
      <c r="I5" s="100"/>
      <c r="J5" s="100"/>
      <c r="K5" s="100"/>
    </row>
    <row r="6" spans="1:11" ht="13.5" customHeight="1">
      <c r="A6" s="100"/>
      <c r="B6" s="106" t="s">
        <v>254</v>
      </c>
      <c r="C6" s="107">
        <f>'GRILLE D''AUTODIAGNOSTIC'!P54</f>
        <v>0</v>
      </c>
      <c r="D6" s="100"/>
      <c r="E6" s="100"/>
      <c r="F6" s="100"/>
      <c r="G6" s="100"/>
      <c r="H6" s="100"/>
      <c r="I6" s="100"/>
      <c r="J6" s="100"/>
      <c r="K6" s="100"/>
    </row>
    <row r="7" spans="1:11" ht="13.5" customHeight="1">
      <c r="A7" s="100"/>
      <c r="B7" s="106" t="s">
        <v>255</v>
      </c>
      <c r="C7" s="107">
        <f>'GRILLE D''AUTODIAGNOSTIC'!P62</f>
        <v>0</v>
      </c>
      <c r="D7" s="100"/>
      <c r="E7" s="100"/>
      <c r="F7" s="100"/>
      <c r="G7" s="100"/>
      <c r="H7" s="100"/>
      <c r="I7" s="100"/>
      <c r="J7" s="100"/>
      <c r="K7" s="100"/>
    </row>
    <row r="8" spans="1:11" ht="13.5" customHeight="1">
      <c r="A8" s="100"/>
      <c r="B8" s="108" t="s">
        <v>286</v>
      </c>
      <c r="C8" s="107">
        <f>'GRILLE D''AUTODIAGNOSTIC'!P77</f>
        <v>0</v>
      </c>
      <c r="D8" s="100"/>
      <c r="E8" s="100"/>
      <c r="F8" s="100"/>
      <c r="G8" s="100"/>
      <c r="H8" s="100"/>
      <c r="I8" s="100"/>
      <c r="J8" s="100"/>
      <c r="K8" s="100"/>
    </row>
    <row r="9" spans="1:11" ht="13.5" customHeight="1">
      <c r="A9" s="100"/>
      <c r="B9" s="106" t="s">
        <v>256</v>
      </c>
      <c r="C9" s="107">
        <f>'GRILLE D''AUTODIAGNOSTIC'!P86</f>
        <v>0</v>
      </c>
      <c r="D9" s="100"/>
      <c r="E9" s="100"/>
      <c r="F9" s="100"/>
      <c r="G9" s="100"/>
      <c r="H9" s="100"/>
      <c r="I9" s="100"/>
      <c r="J9" s="100"/>
      <c r="K9" s="100"/>
    </row>
    <row r="10" spans="1:11" ht="13.5" customHeight="1">
      <c r="A10" s="100"/>
      <c r="B10" s="99" t="s">
        <v>123</v>
      </c>
      <c r="C10" s="107">
        <f>'GRILLE D''AUTODIAGNOSTIC'!P98</f>
        <v>0</v>
      </c>
      <c r="D10" s="100"/>
      <c r="E10" s="100"/>
      <c r="F10" s="100"/>
      <c r="G10" s="100"/>
      <c r="H10" s="100"/>
      <c r="I10" s="100"/>
      <c r="J10" s="100"/>
      <c r="K10" s="100"/>
    </row>
    <row r="11" spans="1:11" ht="13.5" customHeight="1">
      <c r="A11" s="100"/>
      <c r="B11" s="106" t="s">
        <v>4</v>
      </c>
      <c r="C11" s="107">
        <f>'GRILLE D''AUTODIAGNOSTIC'!P112</f>
        <v>0</v>
      </c>
      <c r="D11" s="100"/>
      <c r="E11" s="100"/>
      <c r="F11" s="100"/>
      <c r="G11" s="100"/>
      <c r="H11" s="100"/>
      <c r="I11" s="100"/>
      <c r="J11" s="100"/>
      <c r="K11" s="100"/>
    </row>
    <row r="12" spans="1:11" ht="13.5" customHeight="1">
      <c r="A12" s="100"/>
      <c r="B12" s="99" t="s">
        <v>230</v>
      </c>
      <c r="C12" s="107">
        <f>'GRILLE D''AUTODIAGNOSTIC'!P138</f>
        <v>0</v>
      </c>
      <c r="D12" s="100"/>
      <c r="E12" s="100"/>
      <c r="F12" s="100"/>
      <c r="G12" s="100"/>
      <c r="H12" s="100"/>
      <c r="I12" s="100"/>
      <c r="J12" s="100"/>
      <c r="K12" s="100"/>
    </row>
    <row r="13" spans="1:11" ht="33.75" customHeight="1">
      <c r="A13" s="100"/>
      <c r="B13" s="111" t="s">
        <v>327</v>
      </c>
      <c r="C13" s="107">
        <f>'GRILLE D''AUTODIAGNOSTIC'!P146</f>
        <v>0</v>
      </c>
      <c r="D13" s="100"/>
      <c r="E13" s="100"/>
      <c r="F13" s="100"/>
      <c r="G13" s="100"/>
      <c r="H13" s="100"/>
      <c r="I13" s="100"/>
      <c r="J13" s="100"/>
      <c r="K13" s="100"/>
    </row>
    <row r="14" spans="1:11" ht="13.5" customHeight="1">
      <c r="A14" s="100"/>
      <c r="B14" s="108" t="s">
        <v>257</v>
      </c>
      <c r="C14" s="107">
        <f>'GRILLE D''AUTODIAGNOSTIC'!P160</f>
        <v>0</v>
      </c>
      <c r="D14" s="100"/>
      <c r="E14" s="100"/>
      <c r="F14" s="100"/>
      <c r="G14" s="100"/>
      <c r="H14" s="100"/>
      <c r="I14" s="100"/>
      <c r="J14" s="100"/>
      <c r="K14" s="100"/>
    </row>
    <row r="15" spans="1:11" ht="13.5" customHeight="1" thickBot="1">
      <c r="A15" s="100"/>
      <c r="B15" s="109" t="s">
        <v>258</v>
      </c>
      <c r="C15" s="110">
        <f>'GRILLE D''AUTODIAGNOSTIC'!P179</f>
        <v>0</v>
      </c>
      <c r="D15" s="100"/>
      <c r="E15" s="100"/>
      <c r="F15" s="100"/>
      <c r="G15" s="100"/>
      <c r="H15" s="100"/>
      <c r="I15" s="100"/>
      <c r="J15" s="100"/>
      <c r="K15" s="100"/>
    </row>
    <row r="16" spans="1:11" ht="13.5" customHeight="1">
      <c r="A16" s="100"/>
      <c r="B16" s="100"/>
      <c r="C16" s="100"/>
      <c r="D16" s="100"/>
      <c r="E16" s="100"/>
      <c r="F16" s="100"/>
      <c r="G16" s="100"/>
      <c r="H16" s="100"/>
      <c r="I16" s="100"/>
      <c r="J16" s="100"/>
      <c r="K16" s="100"/>
    </row>
    <row r="17" spans="1:11" ht="13.5" customHeight="1">
      <c r="A17" s="100"/>
      <c r="B17" s="100"/>
      <c r="C17" s="100"/>
      <c r="D17" s="100"/>
      <c r="E17" s="100"/>
      <c r="F17" s="100"/>
      <c r="G17" s="100"/>
      <c r="H17" s="100"/>
      <c r="I17" s="100"/>
      <c r="J17" s="100"/>
      <c r="K17" s="100"/>
    </row>
    <row r="18" spans="1:11" ht="13.5" customHeight="1">
      <c r="A18" s="100"/>
      <c r="B18" s="100"/>
      <c r="C18" s="100"/>
      <c r="D18" s="100"/>
      <c r="E18" s="100"/>
      <c r="F18" s="100"/>
      <c r="G18" s="100"/>
      <c r="H18" s="100"/>
      <c r="I18" s="100"/>
      <c r="J18" s="100"/>
      <c r="K18" s="100"/>
    </row>
    <row r="19" spans="1:11" ht="13.5" customHeight="1">
      <c r="A19" s="100"/>
      <c r="B19" s="100"/>
      <c r="C19" s="100"/>
      <c r="D19" s="100"/>
      <c r="E19" s="100"/>
      <c r="F19" s="100"/>
      <c r="G19" s="100"/>
      <c r="H19" s="100"/>
      <c r="I19" s="100"/>
      <c r="J19" s="100"/>
      <c r="K19" s="100"/>
    </row>
    <row r="20" spans="1:11" ht="13.5" customHeight="1">
      <c r="A20" s="100"/>
      <c r="B20" s="100"/>
      <c r="C20" s="100"/>
      <c r="D20" s="100"/>
      <c r="E20" s="100"/>
      <c r="F20" s="100"/>
      <c r="G20" s="100"/>
      <c r="H20" s="100"/>
      <c r="I20" s="100"/>
      <c r="J20" s="100"/>
      <c r="K20" s="100"/>
    </row>
    <row r="21" spans="1:11" ht="13.5" customHeight="1">
      <c r="A21" s="100"/>
      <c r="B21" s="100"/>
      <c r="C21" s="100"/>
      <c r="D21" s="100"/>
      <c r="E21" s="100"/>
      <c r="F21" s="100"/>
      <c r="G21" s="100"/>
      <c r="H21" s="100"/>
      <c r="I21" s="100"/>
      <c r="J21" s="100"/>
      <c r="K21" s="100"/>
    </row>
    <row r="22" spans="1:11" ht="13.5" customHeight="1">
      <c r="A22" s="100"/>
      <c r="B22" s="100"/>
      <c r="C22" s="100"/>
      <c r="D22" s="100"/>
      <c r="E22" s="100"/>
      <c r="F22" s="100"/>
      <c r="G22" s="100"/>
      <c r="H22" s="100"/>
      <c r="I22" s="100"/>
      <c r="J22" s="100"/>
      <c r="K22" s="100"/>
    </row>
    <row r="23" spans="1:11" ht="13.5" customHeight="1">
      <c r="A23" s="100"/>
      <c r="B23" s="100"/>
      <c r="C23" s="100"/>
      <c r="D23" s="100"/>
      <c r="E23" s="100"/>
      <c r="F23" s="100"/>
      <c r="G23" s="100"/>
      <c r="H23" s="100"/>
      <c r="I23" s="100"/>
      <c r="J23" s="100"/>
      <c r="K23" s="100"/>
    </row>
    <row r="24" spans="1:11" ht="13.5" customHeight="1">
      <c r="A24" s="100"/>
      <c r="B24" s="100"/>
      <c r="C24" s="100"/>
      <c r="D24" s="100"/>
      <c r="E24" s="100"/>
      <c r="F24" s="100"/>
      <c r="G24" s="100"/>
      <c r="H24" s="100"/>
      <c r="I24" s="100"/>
      <c r="J24" s="100"/>
      <c r="K24" s="100"/>
    </row>
    <row r="25" spans="1:11" ht="13.5" customHeight="1">
      <c r="A25" s="100"/>
      <c r="B25" s="100"/>
      <c r="C25" s="100"/>
      <c r="D25" s="100"/>
      <c r="E25" s="100"/>
      <c r="F25" s="100"/>
      <c r="G25" s="100"/>
      <c r="H25" s="100"/>
      <c r="I25" s="100"/>
      <c r="J25" s="100"/>
      <c r="K25" s="100"/>
    </row>
    <row r="26" spans="1:11" ht="13.5" customHeight="1">
      <c r="A26" s="100"/>
      <c r="B26" s="100"/>
      <c r="C26" s="100"/>
      <c r="D26" s="100"/>
      <c r="E26" s="100"/>
      <c r="F26" s="100"/>
      <c r="G26" s="100"/>
      <c r="H26" s="100"/>
      <c r="I26" s="100"/>
      <c r="J26" s="100"/>
      <c r="K26" s="100"/>
    </row>
    <row r="27" spans="1:11" ht="13.5" customHeight="1">
      <c r="A27" s="100"/>
      <c r="B27" s="100"/>
      <c r="C27" s="100"/>
      <c r="D27" s="100"/>
      <c r="E27" s="100"/>
      <c r="F27" s="100"/>
      <c r="G27" s="100"/>
      <c r="H27" s="100"/>
      <c r="I27" s="100"/>
      <c r="J27" s="100"/>
      <c r="K27" s="100"/>
    </row>
    <row r="28" spans="1:11" ht="13.5" customHeight="1">
      <c r="A28" s="100"/>
      <c r="B28" s="100"/>
      <c r="C28" s="100"/>
      <c r="D28" s="100"/>
      <c r="E28" s="100"/>
      <c r="F28" s="100"/>
      <c r="G28" s="100"/>
      <c r="H28" s="100"/>
      <c r="I28" s="100"/>
      <c r="J28" s="100"/>
      <c r="K28" s="100"/>
    </row>
    <row r="29" spans="1:11" ht="13.5" customHeight="1">
      <c r="A29" s="100"/>
      <c r="B29" s="100"/>
      <c r="C29" s="100"/>
      <c r="D29" s="100"/>
      <c r="E29" s="100"/>
      <c r="F29" s="100"/>
      <c r="G29" s="100"/>
      <c r="H29" s="100"/>
      <c r="I29" s="100"/>
      <c r="J29" s="100"/>
      <c r="K29" s="100"/>
    </row>
    <row r="30" spans="1:11" ht="13.5" customHeight="1">
      <c r="A30" s="100"/>
      <c r="B30" s="100"/>
      <c r="C30" s="100"/>
      <c r="D30" s="100"/>
      <c r="E30" s="100"/>
      <c r="F30" s="100"/>
      <c r="G30" s="100"/>
      <c r="H30" s="100"/>
      <c r="I30" s="100"/>
      <c r="J30" s="100"/>
      <c r="K30" s="100"/>
    </row>
    <row r="31" spans="1:11" ht="13.5" customHeight="1">
      <c r="A31" s="100"/>
      <c r="B31" s="100"/>
      <c r="C31" s="100"/>
      <c r="D31" s="100"/>
      <c r="E31" s="100"/>
      <c r="F31" s="100"/>
      <c r="G31" s="100"/>
      <c r="H31" s="100"/>
      <c r="I31" s="100"/>
      <c r="J31" s="100"/>
      <c r="K31" s="100"/>
    </row>
    <row r="32" spans="1:11" ht="13.5" customHeight="1">
      <c r="A32" s="100"/>
      <c r="B32" s="100"/>
      <c r="C32" s="100"/>
      <c r="D32" s="100"/>
      <c r="E32" s="100"/>
      <c r="F32" s="100"/>
      <c r="G32" s="100"/>
      <c r="H32" s="100"/>
      <c r="I32" s="100"/>
      <c r="J32" s="100"/>
      <c r="K32" s="100"/>
    </row>
    <row r="33" spans="1:11" ht="13.5" customHeight="1">
      <c r="A33" s="100"/>
      <c r="B33" s="100"/>
      <c r="C33" s="100"/>
      <c r="D33" s="100"/>
      <c r="E33" s="100"/>
      <c r="F33" s="100"/>
      <c r="G33" s="100"/>
      <c r="H33" s="100"/>
      <c r="I33" s="100"/>
      <c r="J33" s="100"/>
      <c r="K33" s="100"/>
    </row>
    <row r="34" spans="1:11" ht="13.5" customHeight="1">
      <c r="A34" s="100"/>
      <c r="B34" s="100"/>
      <c r="C34" s="100"/>
      <c r="D34" s="100"/>
      <c r="E34" s="100"/>
      <c r="F34" s="100"/>
      <c r="G34" s="100"/>
      <c r="H34" s="100"/>
      <c r="I34" s="100"/>
      <c r="J34" s="100"/>
      <c r="K34" s="100"/>
    </row>
    <row r="35" spans="1:11" ht="13.5" customHeight="1">
      <c r="A35" s="100"/>
      <c r="B35" s="100"/>
      <c r="C35" s="100"/>
      <c r="D35" s="100"/>
      <c r="E35" s="100"/>
      <c r="F35" s="100"/>
      <c r="G35" s="100"/>
      <c r="H35" s="100"/>
      <c r="I35" s="100"/>
      <c r="J35" s="100"/>
      <c r="K35" s="100"/>
    </row>
    <row r="36" spans="1:11" ht="13.5" customHeight="1">
      <c r="A36" s="100"/>
      <c r="B36" s="100"/>
      <c r="C36" s="100"/>
      <c r="D36" s="100"/>
      <c r="E36" s="100"/>
      <c r="F36" s="100"/>
      <c r="G36" s="100"/>
      <c r="H36" s="100"/>
      <c r="I36" s="100"/>
      <c r="J36" s="100"/>
      <c r="K36" s="100"/>
    </row>
    <row r="37" spans="1:11" ht="13.5" customHeight="1">
      <c r="A37" s="100"/>
      <c r="B37" s="100"/>
      <c r="C37" s="100"/>
      <c r="D37" s="100"/>
      <c r="E37" s="100"/>
      <c r="F37" s="100"/>
      <c r="G37" s="100"/>
      <c r="H37" s="100"/>
      <c r="I37" s="100"/>
      <c r="J37" s="100"/>
      <c r="K37" s="100"/>
    </row>
    <row r="38" spans="1:11" ht="13.5" customHeight="1">
      <c r="A38" s="100"/>
      <c r="B38" s="100"/>
      <c r="C38" s="100"/>
      <c r="D38" s="100"/>
      <c r="E38" s="100"/>
      <c r="F38" s="100"/>
      <c r="G38" s="100"/>
      <c r="H38" s="100"/>
      <c r="I38" s="100"/>
      <c r="J38" s="100"/>
      <c r="K38" s="100"/>
    </row>
    <row r="39" spans="1:11" ht="13.5" customHeight="1">
      <c r="A39" s="100"/>
      <c r="B39" s="100"/>
      <c r="C39" s="100"/>
      <c r="D39" s="100"/>
      <c r="E39" s="100"/>
      <c r="F39" s="100"/>
      <c r="G39" s="100"/>
      <c r="H39" s="100"/>
      <c r="I39" s="100"/>
      <c r="J39" s="100"/>
      <c r="K39" s="100"/>
    </row>
    <row r="40" spans="1:11" ht="13.5" customHeight="1">
      <c r="A40" s="100"/>
      <c r="B40" s="100"/>
      <c r="C40" s="100"/>
      <c r="D40" s="100"/>
      <c r="E40" s="100"/>
      <c r="F40" s="100"/>
      <c r="G40" s="100"/>
      <c r="H40" s="100"/>
      <c r="I40" s="100"/>
      <c r="J40" s="100"/>
      <c r="K40" s="100"/>
    </row>
    <row r="41" spans="1:11" ht="13.5" customHeight="1">
      <c r="A41" s="100"/>
      <c r="B41" s="100"/>
      <c r="C41" s="100"/>
      <c r="D41" s="100"/>
      <c r="E41" s="100"/>
      <c r="F41" s="100"/>
      <c r="G41" s="100"/>
      <c r="H41" s="100"/>
      <c r="I41" s="100"/>
      <c r="J41" s="100"/>
      <c r="K41" s="100"/>
    </row>
    <row r="42" spans="1:11" ht="13.5" customHeight="1">
      <c r="A42" s="100"/>
      <c r="B42" s="100"/>
      <c r="C42" s="100"/>
      <c r="D42" s="100"/>
      <c r="E42" s="100"/>
      <c r="F42" s="100"/>
      <c r="G42" s="100"/>
      <c r="H42" s="100"/>
      <c r="I42" s="100"/>
      <c r="J42" s="100"/>
      <c r="K42" s="100"/>
    </row>
    <row r="43" spans="1:11" ht="13.5" customHeight="1">
      <c r="A43" s="100"/>
      <c r="B43" s="100"/>
      <c r="C43" s="100"/>
      <c r="D43" s="100"/>
      <c r="E43" s="100"/>
      <c r="F43" s="100"/>
      <c r="G43" s="100"/>
      <c r="H43" s="100"/>
      <c r="I43" s="100"/>
      <c r="J43" s="100"/>
      <c r="K43" s="100"/>
    </row>
    <row r="44" spans="1:11" ht="13.5" customHeight="1">
      <c r="A44" s="100"/>
      <c r="B44" s="100"/>
      <c r="C44" s="100"/>
      <c r="D44" s="100"/>
      <c r="E44" s="100"/>
      <c r="F44" s="100"/>
      <c r="G44" s="100"/>
      <c r="H44" s="100"/>
      <c r="I44" s="100"/>
      <c r="J44" s="100"/>
      <c r="K44" s="100"/>
    </row>
    <row r="45" spans="1:11" ht="13.5" customHeight="1">
      <c r="A45" s="100"/>
      <c r="B45" s="100"/>
      <c r="C45" s="100"/>
      <c r="D45" s="100"/>
      <c r="E45" s="100"/>
      <c r="F45" s="100"/>
      <c r="G45" s="100"/>
      <c r="H45" s="100"/>
      <c r="I45" s="100"/>
      <c r="J45" s="100"/>
      <c r="K45" s="100"/>
    </row>
    <row r="46" spans="1:11" ht="13.5" customHeight="1">
      <c r="A46" s="100"/>
      <c r="B46" s="100"/>
      <c r="C46" s="100"/>
      <c r="D46" s="100"/>
      <c r="E46" s="100"/>
      <c r="F46" s="100"/>
      <c r="G46" s="100"/>
      <c r="H46" s="100"/>
      <c r="I46" s="100"/>
      <c r="J46" s="100"/>
      <c r="K46" s="100"/>
    </row>
    <row r="47" spans="1:11" ht="13.5" customHeight="1">
      <c r="A47" s="100"/>
      <c r="B47" s="100"/>
      <c r="C47" s="100"/>
      <c r="D47" s="100"/>
      <c r="E47" s="100"/>
      <c r="F47" s="100"/>
      <c r="G47" s="100"/>
      <c r="H47" s="100"/>
      <c r="I47" s="100"/>
      <c r="J47" s="100"/>
      <c r="K47" s="100"/>
    </row>
    <row r="48" spans="1:11" ht="13.5" customHeight="1">
      <c r="A48" s="100"/>
      <c r="B48" s="100"/>
      <c r="C48" s="100"/>
      <c r="D48" s="100"/>
      <c r="E48" s="100"/>
      <c r="F48" s="100"/>
      <c r="G48" s="100"/>
      <c r="H48" s="100"/>
      <c r="I48" s="100"/>
      <c r="J48" s="100"/>
      <c r="K48" s="100"/>
    </row>
    <row r="49" spans="1:11" ht="13.5" customHeight="1">
      <c r="A49" s="100"/>
      <c r="B49" s="100"/>
      <c r="C49" s="100"/>
      <c r="D49" s="100"/>
      <c r="E49" s="100"/>
      <c r="F49" s="100"/>
      <c r="G49" s="100"/>
      <c r="H49" s="100"/>
      <c r="I49" s="100"/>
      <c r="J49" s="100"/>
      <c r="K49" s="100"/>
    </row>
    <row r="50" spans="1:11" ht="13.5" customHeight="1">
      <c r="A50" s="100"/>
      <c r="B50" s="100"/>
      <c r="C50" s="100"/>
      <c r="D50" s="100"/>
      <c r="E50" s="100"/>
      <c r="F50" s="100"/>
      <c r="G50" s="100"/>
      <c r="H50" s="100"/>
      <c r="I50" s="100"/>
      <c r="J50" s="100"/>
      <c r="K50" s="100"/>
    </row>
    <row r="51" spans="1:11" ht="13.5" customHeight="1">
      <c r="A51" s="100"/>
      <c r="B51" s="100"/>
      <c r="C51" s="100"/>
      <c r="D51" s="100"/>
      <c r="E51" s="100"/>
      <c r="F51" s="100"/>
      <c r="G51" s="100"/>
      <c r="H51" s="100"/>
      <c r="I51" s="100"/>
      <c r="J51" s="100"/>
      <c r="K51" s="100"/>
    </row>
    <row r="52" spans="1:11" ht="13.5" customHeight="1">
      <c r="A52" s="100"/>
      <c r="B52" s="100"/>
      <c r="C52" s="100"/>
      <c r="D52" s="100"/>
      <c r="E52" s="100"/>
      <c r="F52" s="100"/>
      <c r="G52" s="100"/>
      <c r="H52" s="100"/>
      <c r="I52" s="100"/>
      <c r="J52" s="100"/>
      <c r="K52" s="100"/>
    </row>
    <row r="53" spans="1:11" ht="13.5" customHeight="1">
      <c r="A53" s="100"/>
      <c r="B53" s="100"/>
      <c r="C53" s="100"/>
      <c r="D53" s="100"/>
      <c r="E53" s="100"/>
      <c r="F53" s="100"/>
      <c r="G53" s="100"/>
      <c r="H53" s="100"/>
      <c r="I53" s="100"/>
      <c r="J53" s="100"/>
      <c r="K53" s="100"/>
    </row>
    <row r="54" spans="1:11" ht="13.5" customHeight="1">
      <c r="A54" s="100"/>
      <c r="B54" s="100"/>
      <c r="C54" s="100"/>
      <c r="D54" s="100"/>
      <c r="E54" s="100"/>
      <c r="F54" s="100"/>
      <c r="G54" s="100"/>
      <c r="H54" s="100"/>
      <c r="I54" s="100"/>
      <c r="J54" s="100"/>
      <c r="K54" s="100"/>
    </row>
    <row r="55" spans="1:11" ht="13.5" customHeight="1">
      <c r="A55" s="100"/>
      <c r="B55" s="100"/>
      <c r="C55" s="100"/>
      <c r="D55" s="100"/>
      <c r="E55" s="100"/>
      <c r="F55" s="100"/>
      <c r="G55" s="100"/>
      <c r="H55" s="100"/>
      <c r="I55" s="100"/>
      <c r="J55" s="100"/>
      <c r="K55" s="100"/>
    </row>
    <row r="56" spans="1:11" ht="13.5" customHeight="1">
      <c r="A56" s="100"/>
      <c r="B56" s="100"/>
      <c r="C56" s="100"/>
      <c r="D56" s="100"/>
      <c r="E56" s="100"/>
      <c r="F56" s="100"/>
      <c r="G56" s="100"/>
      <c r="H56" s="100"/>
      <c r="I56" s="100"/>
      <c r="J56" s="100"/>
      <c r="K56" s="100"/>
    </row>
    <row r="57" spans="1:11" ht="13.5" customHeight="1">
      <c r="A57" s="100"/>
      <c r="B57" s="100"/>
      <c r="C57" s="100"/>
      <c r="D57" s="100"/>
      <c r="E57" s="100"/>
      <c r="F57" s="100"/>
      <c r="G57" s="100"/>
      <c r="H57" s="100"/>
      <c r="I57" s="100"/>
      <c r="J57" s="100"/>
      <c r="K57" s="100"/>
    </row>
    <row r="58" spans="1:11" ht="13.5" customHeight="1">
      <c r="A58" s="100"/>
      <c r="B58" s="100"/>
      <c r="C58" s="100"/>
      <c r="D58" s="100"/>
      <c r="E58" s="100"/>
      <c r="F58" s="100"/>
      <c r="G58" s="100"/>
      <c r="H58" s="100"/>
      <c r="I58" s="100"/>
      <c r="J58" s="100"/>
      <c r="K58" s="100"/>
    </row>
    <row r="59" spans="1:11" ht="13.5" customHeight="1">
      <c r="A59" s="100"/>
      <c r="B59" s="100"/>
      <c r="C59" s="100"/>
      <c r="D59" s="100"/>
      <c r="E59" s="100"/>
      <c r="F59" s="100"/>
      <c r="G59" s="100"/>
      <c r="H59" s="100"/>
      <c r="I59" s="100"/>
      <c r="J59" s="100"/>
      <c r="K59" s="100"/>
    </row>
    <row r="60" spans="1:11" ht="13.5" customHeight="1">
      <c r="A60" s="100"/>
      <c r="B60" s="100"/>
      <c r="C60" s="100"/>
      <c r="D60" s="100"/>
      <c r="E60" s="100"/>
      <c r="F60" s="100"/>
      <c r="G60" s="100"/>
      <c r="H60" s="100"/>
      <c r="I60" s="100"/>
      <c r="J60" s="100"/>
      <c r="K60" s="100"/>
    </row>
    <row r="61" spans="1:11" ht="13.5" customHeight="1">
      <c r="A61" s="100"/>
      <c r="B61" s="100"/>
      <c r="C61" s="100"/>
      <c r="D61" s="100"/>
      <c r="E61" s="100"/>
      <c r="F61" s="100"/>
      <c r="G61" s="100"/>
      <c r="H61" s="100"/>
      <c r="I61" s="100"/>
      <c r="J61" s="100"/>
      <c r="K61" s="100"/>
    </row>
    <row r="62" spans="1:11" ht="13.5" customHeight="1">
      <c r="A62" s="100"/>
      <c r="B62" s="100"/>
      <c r="C62" s="100"/>
      <c r="D62" s="100"/>
      <c r="E62" s="100"/>
      <c r="F62" s="100"/>
      <c r="G62" s="100"/>
      <c r="H62" s="100"/>
      <c r="I62" s="100"/>
      <c r="J62" s="100"/>
      <c r="K62" s="100"/>
    </row>
    <row r="63" spans="1:11" ht="13.5" customHeight="1">
      <c r="A63" s="100"/>
      <c r="B63" s="100"/>
      <c r="C63" s="100"/>
      <c r="D63" s="100"/>
      <c r="E63" s="100"/>
      <c r="F63" s="100"/>
      <c r="G63" s="100"/>
      <c r="H63" s="100"/>
      <c r="I63" s="100"/>
      <c r="J63" s="100"/>
      <c r="K63" s="100"/>
    </row>
    <row r="64" spans="1:11" ht="13.5" customHeight="1">
      <c r="A64" s="100"/>
      <c r="B64" s="100"/>
      <c r="C64" s="100"/>
      <c r="D64" s="100"/>
      <c r="E64" s="100"/>
      <c r="F64" s="100"/>
      <c r="G64" s="100"/>
      <c r="H64" s="100"/>
      <c r="I64" s="100"/>
      <c r="J64" s="100"/>
      <c r="K64" s="100"/>
    </row>
    <row r="65" spans="1:11" ht="13.5" customHeight="1">
      <c r="A65" s="100"/>
      <c r="B65" s="100"/>
      <c r="C65" s="100"/>
      <c r="D65" s="100"/>
      <c r="E65" s="100"/>
      <c r="F65" s="100"/>
      <c r="G65" s="100"/>
      <c r="H65" s="100"/>
      <c r="I65" s="100"/>
      <c r="J65" s="100"/>
      <c r="K65" s="100"/>
    </row>
    <row r="66" spans="1:11" ht="13.5" customHeight="1">
      <c r="A66" s="100"/>
      <c r="B66" s="100"/>
      <c r="C66" s="100"/>
      <c r="D66" s="100"/>
      <c r="E66" s="100"/>
      <c r="F66" s="100"/>
      <c r="G66" s="100"/>
      <c r="H66" s="100"/>
      <c r="I66" s="100"/>
      <c r="J66" s="100"/>
      <c r="K66" s="100"/>
    </row>
    <row r="67" spans="1:11" ht="13.5" customHeight="1">
      <c r="A67" s="100"/>
      <c r="B67" s="100"/>
      <c r="C67" s="100"/>
      <c r="D67" s="100"/>
      <c r="E67" s="100"/>
      <c r="F67" s="100"/>
      <c r="G67" s="100"/>
      <c r="H67" s="100"/>
      <c r="I67" s="100"/>
      <c r="J67" s="100"/>
      <c r="K67" s="100"/>
    </row>
    <row r="68" spans="1:11" ht="13.5" customHeight="1">
      <c r="A68" s="100"/>
      <c r="B68" s="100"/>
      <c r="C68" s="100"/>
      <c r="D68" s="100"/>
      <c r="E68" s="100"/>
      <c r="F68" s="100"/>
      <c r="G68" s="100"/>
      <c r="H68" s="100"/>
      <c r="I68" s="100"/>
      <c r="J68" s="100"/>
      <c r="K68" s="100"/>
    </row>
    <row r="69" spans="1:11" ht="13.5" customHeight="1">
      <c r="A69" s="100"/>
      <c r="B69" s="100"/>
      <c r="C69" s="100"/>
      <c r="D69" s="100"/>
      <c r="E69" s="100"/>
      <c r="F69" s="100"/>
      <c r="G69" s="100"/>
      <c r="H69" s="100"/>
      <c r="I69" s="100"/>
      <c r="J69" s="100"/>
      <c r="K69" s="100"/>
    </row>
    <row r="70" ht="13.5" customHeight="1">
      <c r="A70" s="100"/>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Your User Name</cp:lastModifiedBy>
  <dcterms:created xsi:type="dcterms:W3CDTF">2011-11-28T21:13:39Z</dcterms:created>
  <dcterms:modified xsi:type="dcterms:W3CDTF">2012-02-02T12:09:51Z</dcterms:modified>
  <cp:category/>
  <cp:version/>
  <cp:contentType/>
  <cp:contentStatus/>
</cp:coreProperties>
</file>