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15" windowWidth="15600" windowHeight="9240" tabRatio="601" activeTab="1"/>
  </bookViews>
  <sheets>
    <sheet name="1) A lire" sheetId="1" r:id="rId1"/>
    <sheet name="2) Grille d'évaluation" sheetId="2" r:id="rId2"/>
    <sheet name="3) Résultats" sheetId="3" r:id="rId3"/>
    <sheet name="4) Cartographie" sheetId="4" r:id="rId4"/>
    <sheet name="5) Fiche d'amélioration" sheetId="5" r:id="rId5"/>
  </sheets>
  <definedNames/>
  <calcPr fullCalcOnLoad="1"/>
</workbook>
</file>

<file path=xl/comments2.xml><?xml version="1.0" encoding="utf-8"?>
<comments xmlns="http://schemas.openxmlformats.org/spreadsheetml/2006/main">
  <authors>
    <author>TAMAMES</author>
  </authors>
  <commentList>
    <comment ref="L4" authorId="0">
      <text>
        <r>
          <rPr>
            <b/>
            <sz val="9"/>
            <rFont val="Tahoma"/>
            <family val="2"/>
          </rPr>
          <t>échelle de cotation non linéaire rendant les premières améliorations très encourageantes au regard du niveau d'exigence requis</t>
        </r>
        <r>
          <rPr>
            <sz val="9"/>
            <rFont val="Tahoma"/>
            <family val="2"/>
          </rPr>
          <t xml:space="preserve">
</t>
        </r>
      </text>
    </comment>
    <comment ref="T6"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<sst xmlns="http://schemas.openxmlformats.org/spreadsheetml/2006/main" count="71" uniqueCount="63">
  <si>
    <t>Affirmations</t>
  </si>
  <si>
    <t>pondération
item principal
 (O à 1)</t>
  </si>
  <si>
    <t>Choix à faire
manuel</t>
  </si>
  <si>
    <t>réservé aux observations</t>
  </si>
  <si>
    <t>NA</t>
  </si>
  <si>
    <t>SYNTHESE DES RESULTATS</t>
  </si>
  <si>
    <t>plutôt faux</t>
  </si>
  <si>
    <t>plutôt vrai</t>
  </si>
  <si>
    <t xml:space="preserve">vrai </t>
  </si>
  <si>
    <t xml:space="preserve">faux </t>
  </si>
  <si>
    <t>Date :</t>
  </si>
  <si>
    <t>Auditeur :</t>
  </si>
  <si>
    <t>PROBLEME:</t>
  </si>
  <si>
    <t>FAITS :</t>
  </si>
  <si>
    <t>CAUSES :</t>
  </si>
  <si>
    <t>CONSEQUENCES :</t>
  </si>
  <si>
    <t>RECOMMANDATIONS :</t>
  </si>
  <si>
    <t>PROPOSITIONS :</t>
  </si>
  <si>
    <t>DYSFONCTIONNEMENT 1</t>
  </si>
  <si>
    <t>DYSFONCTIONNEMENT 2</t>
  </si>
  <si>
    <t>DYSFONCTIONNEMENT 3</t>
  </si>
  <si>
    <t>modes de preuve</t>
  </si>
  <si>
    <t>Valeur numérique du choix</t>
  </si>
  <si>
    <t>Cotation (0 à 1)</t>
  </si>
  <si>
    <t>Niveau</t>
  </si>
  <si>
    <t>somme 
(0 à 1)</t>
  </si>
  <si>
    <t>pondération
sous-processus
 (O à 1)</t>
  </si>
  <si>
    <t>Note
relative
au
sous-processus</t>
  </si>
  <si>
    <t>Note
relative 
au processus</t>
  </si>
  <si>
    <t>Remplir mes Missions</t>
  </si>
  <si>
    <t>Maîtriser mes processus</t>
  </si>
  <si>
    <t>Choix à faire
manuellement</t>
  </si>
  <si>
    <t>Seule colonne modifiable</t>
  </si>
  <si>
    <t>Calcul automatique</t>
  </si>
  <si>
    <t>Moyenne</t>
  </si>
  <si>
    <t>ET</t>
  </si>
  <si>
    <t>Moy+ET</t>
  </si>
  <si>
    <t>Moy-ET</t>
  </si>
  <si>
    <t>Copier-Coller les valeurs obtenues selon les acteurs 1 à 8</t>
  </si>
  <si>
    <t>Valeurs utilisées dans le Graphe</t>
  </si>
  <si>
    <t>(écart-type)</t>
  </si>
  <si>
    <t>© 2010 G. Farges</t>
  </si>
  <si>
    <t>Grille d'évaluation des risques professionnels à l'atelir TN04 pour les employés et les étudiants</t>
  </si>
  <si>
    <t>SCIE SAUTEUSE</t>
  </si>
  <si>
    <t>A.I.1  Ambiance de travail</t>
  </si>
  <si>
    <t>La scie est utilisée dans un environnement exampt de liquides, gaz ou poussières inflammables</t>
  </si>
  <si>
    <t>A.I.2 Système électrique</t>
  </si>
  <si>
    <t>Lors de l'utilisation de la scie, il n'existe pas de contact physique avec des surfaces mises à la terre (frigo, radiateurs, tuyaux, …)</t>
  </si>
  <si>
    <t>La scie est protégée de la pluie et de l'humidité</t>
  </si>
  <si>
    <t>Les cables sont maintenus éloignés des sources de chaleur, des parties grasses, des parties tranchantes,  et des parties  en rotation</t>
  </si>
  <si>
    <t>Quand la scie est utilisée à l'extérieur, une rallonge aurotisée homologuée pour les utilisations extérieure est utilisée</t>
  </si>
  <si>
    <t>Les EPI sont à disposition pour l'utilisation de la scie</t>
  </si>
  <si>
    <t>Les EPI sont portés par les étudiants et les employés lorsqu'ils utilisent la scie</t>
  </si>
  <si>
    <t>Les étudiants et employés portent des vetemetns adaptés</t>
  </si>
  <si>
    <t>Les étudiants et employés ne portent pas de bijoux et ont les chevuex attachés</t>
  </si>
  <si>
    <t>un dispositif d'aspiration des poussières liées à l'utilisation de la scie est mis en place dans l'atelier</t>
  </si>
  <si>
    <t>Des instructions concernant l'utilisation de la scie esont rédigés</t>
  </si>
  <si>
    <t>Ces instructions sont disponibles sur le poste de travail pour consultation pendant l'utilisation de la scie</t>
  </si>
  <si>
    <t>A.I.3 Sécurité des personnes</t>
  </si>
  <si>
    <t>La zone de travail est propre et rangée</t>
  </si>
  <si>
    <t>Toute personne autre que celle utilisant la scie se tient éloigner de l'utilisation de l'outil</t>
  </si>
  <si>
    <t>Les EPI (yeux, oreilles, mains, pieds) à utiliser lors de l'utilisation de la scie sont connus des étudiants et des employés</t>
  </si>
  <si>
    <t>Compléter la grille pour l'ensemble de ces critères permet d'avoir une vue d'ensemble de ce qui est fait à TN04 et de l'impact que cela peut avoir sur la sécurité et la santé des employés et des étudiants. 
Ceci sera une aide pour completer les document "évaluation des risques", "document unique" et pour préparer le plan d'action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</si>
</sst>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2]\ #,##0.00_);[Red]\([$€-2]\ #,##0.00\)"/>
  </numFmts>
  <fonts count="7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8"/>
      <name val="Verdana"/>
      <family val="2"/>
    </font>
    <font>
      <sz val="18"/>
      <color indexed="8"/>
      <name val="Arial"/>
      <family val="0"/>
    </font>
    <font>
      <sz val="14"/>
      <color indexed="18"/>
      <name val="Arial"/>
      <family val="0"/>
    </font>
    <font>
      <sz val="12"/>
      <color indexed="18"/>
      <name val="Arial"/>
      <family val="0"/>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indexed="21"/>
      <name val="Arial"/>
      <family val="2"/>
    </font>
    <font>
      <sz val="12"/>
      <color indexed="11"/>
      <name val="Arial"/>
      <family val="2"/>
    </font>
    <font>
      <sz val="12"/>
      <color indexed="51"/>
      <name val="Arial"/>
      <family val="2"/>
    </font>
    <font>
      <b/>
      <i/>
      <sz val="12"/>
      <color indexed="10"/>
      <name val="Arial"/>
      <family val="0"/>
    </font>
    <font>
      <b/>
      <sz val="12"/>
      <color indexed="12"/>
      <name val="Arial"/>
      <family val="0"/>
    </font>
    <font>
      <sz val="12"/>
      <color indexed="12"/>
      <name val="Arial"/>
      <family val="0"/>
    </font>
    <font>
      <i/>
      <sz val="12"/>
      <color indexed="12"/>
      <name val="Arial"/>
      <family val="0"/>
    </font>
    <font>
      <b/>
      <sz val="14"/>
      <color indexed="8"/>
      <name val="Arial"/>
      <family val="0"/>
    </font>
    <font>
      <sz val="12"/>
      <color indexed="8"/>
      <name val="Arial"/>
      <family val="0"/>
    </font>
    <font>
      <b/>
      <sz val="18"/>
      <color indexed="8"/>
      <name val="Arial"/>
      <family val="0"/>
    </font>
    <font>
      <b/>
      <sz val="14"/>
      <color indexed="8"/>
      <name val="Calibri"/>
      <family val="0"/>
    </font>
    <font>
      <b/>
      <sz val="24"/>
      <color indexed="8"/>
      <name val="Arial"/>
      <family val="0"/>
    </font>
    <font>
      <sz val="14"/>
      <color indexed="32"/>
      <name val="Arial"/>
      <family val="0"/>
    </font>
    <font>
      <b/>
      <sz val="22"/>
      <color indexed="8"/>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B050"/>
      <name val="Arial"/>
      <family val="2"/>
    </font>
    <font>
      <sz val="12"/>
      <color rgb="FF92D050"/>
      <name val="Arial"/>
      <family val="2"/>
    </font>
    <font>
      <sz val="12"/>
      <color rgb="FFFF0000"/>
      <name val="Arial"/>
      <family val="2"/>
    </font>
    <font>
      <sz val="12"/>
      <color rgb="FFFFC000"/>
      <name val="Arial"/>
      <family val="2"/>
    </font>
    <font>
      <b/>
      <sz val="12"/>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158">
    <xf numFmtId="0" fontId="0" fillId="0" borderId="0" xfId="0" applyAlignment="1">
      <alignment/>
    </xf>
    <xf numFmtId="0" fontId="4" fillId="0" borderId="0" xfId="0" applyFont="1" applyAlignment="1">
      <alignment/>
    </xf>
    <xf numFmtId="0" fontId="0" fillId="0" borderId="0" xfId="0" applyAlignment="1">
      <alignment horizontal="left" vertical="center"/>
    </xf>
    <xf numFmtId="0" fontId="10" fillId="33" borderId="10" xfId="0" applyFont="1" applyFill="1" applyBorder="1" applyAlignment="1">
      <alignment horizontal="center" vertical="center"/>
    </xf>
    <xf numFmtId="0" fontId="0" fillId="0" borderId="0" xfId="0" applyAlignment="1">
      <alignment horizontal="right"/>
    </xf>
    <xf numFmtId="14" fontId="0" fillId="0" borderId="0" xfId="0" applyNumberFormat="1" applyAlignment="1">
      <alignment horizontal="left"/>
    </xf>
    <xf numFmtId="0" fontId="4" fillId="33" borderId="11" xfId="0" applyFont="1" applyFill="1" applyBorder="1" applyAlignment="1">
      <alignment horizontal="center"/>
    </xf>
    <xf numFmtId="0" fontId="4" fillId="33" borderId="11" xfId="0" applyFont="1" applyFill="1" applyBorder="1" applyAlignment="1">
      <alignment vertical="top"/>
    </xf>
    <xf numFmtId="0" fontId="4" fillId="33" borderId="10" xfId="0" applyFont="1" applyFill="1" applyBorder="1" applyAlignment="1">
      <alignment vertical="top"/>
    </xf>
    <xf numFmtId="0" fontId="0" fillId="34" borderId="11" xfId="0" applyFill="1" applyBorder="1" applyAlignment="1">
      <alignment/>
    </xf>
    <xf numFmtId="0" fontId="0" fillId="0" borderId="0" xfId="0" applyBorder="1" applyAlignment="1">
      <alignment horizontal="center" vertical="center"/>
    </xf>
    <xf numFmtId="0" fontId="6" fillId="0" borderId="0" xfId="0" applyFont="1" applyAlignment="1">
      <alignment horizontal="left" vertical="center"/>
    </xf>
    <xf numFmtId="9" fontId="4" fillId="33" borderId="12" xfId="0" applyNumberFormat="1" applyFont="1" applyFill="1" applyBorder="1" applyAlignment="1">
      <alignment horizontal="center" vertical="center"/>
    </xf>
    <xf numFmtId="0" fontId="0" fillId="35" borderId="10" xfId="0" applyFont="1" applyFill="1" applyBorder="1" applyAlignment="1">
      <alignment horizontal="left" vertical="center" wrapText="1"/>
    </xf>
    <xf numFmtId="9" fontId="0" fillId="35" borderId="11" xfId="0" applyNumberFormat="1" applyFill="1" applyBorder="1" applyAlignment="1">
      <alignment horizontal="center" vertical="center"/>
    </xf>
    <xf numFmtId="0" fontId="6" fillId="33" borderId="11" xfId="0" applyFont="1" applyFill="1" applyBorder="1" applyAlignment="1">
      <alignment horizontal="center" vertical="center" wrapText="1"/>
    </xf>
    <xf numFmtId="9" fontId="6" fillId="33" borderId="11" xfId="0" applyNumberFormat="1" applyFont="1" applyFill="1" applyBorder="1" applyAlignment="1">
      <alignment horizontal="center" vertical="center"/>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xf>
    <xf numFmtId="0" fontId="6" fillId="37" borderId="11" xfId="0" applyFont="1" applyFill="1" applyBorder="1" applyAlignment="1">
      <alignment horizontal="left" vertical="center" wrapText="1"/>
    </xf>
    <xf numFmtId="9" fontId="6" fillId="37" borderId="11"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38" borderId="1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193" fontId="8" fillId="0" borderId="11" xfId="0" applyNumberFormat="1"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93" fontId="8" fillId="0" borderId="13" xfId="0" applyNumberFormat="1" applyFont="1" applyBorder="1" applyAlignment="1">
      <alignment horizontal="left" vertical="center"/>
    </xf>
    <xf numFmtId="2" fontId="6" fillId="35" borderId="11"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6" fillId="33" borderId="16" xfId="0" applyNumberFormat="1" applyFont="1" applyFill="1" applyBorder="1" applyAlignment="1">
      <alignment horizontal="center" vertical="center"/>
    </xf>
    <xf numFmtId="2" fontId="6" fillId="33" borderId="11" xfId="0" applyNumberFormat="1" applyFont="1" applyFill="1" applyBorder="1" applyAlignment="1">
      <alignment horizontal="center" vertical="center"/>
    </xf>
    <xf numFmtId="0" fontId="7" fillId="40" borderId="13" xfId="0" applyFont="1" applyFill="1" applyBorder="1" applyAlignment="1">
      <alignment horizontal="center" vertical="center" wrapText="1"/>
    </xf>
    <xf numFmtId="2" fontId="6" fillId="35" borderId="13" xfId="0" applyNumberFormat="1" applyFont="1" applyFill="1" applyBorder="1" applyAlignment="1">
      <alignment horizontal="center" vertical="center"/>
    </xf>
    <xf numFmtId="0" fontId="8" fillId="40" borderId="16" xfId="0" applyFont="1" applyFill="1" applyBorder="1" applyAlignment="1">
      <alignment horizontal="center" vertical="center"/>
    </xf>
    <xf numFmtId="2" fontId="6" fillId="35" borderId="16"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9" xfId="0" applyFont="1" applyFill="1" applyBorder="1" applyAlignment="1">
      <alignment horizontal="righ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vertical="center"/>
    </xf>
    <xf numFmtId="0" fontId="13" fillId="33" borderId="21"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2" xfId="0" applyFont="1" applyFill="1" applyBorder="1" applyAlignment="1">
      <alignment horizontal="right" vertical="center"/>
    </xf>
    <xf numFmtId="0" fontId="6" fillId="41" borderId="10"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0" fillId="0" borderId="0" xfId="0" applyAlignment="1">
      <alignment horizontal="center" vertical="center"/>
    </xf>
    <xf numFmtId="9" fontId="6" fillId="0" borderId="11" xfId="0" applyNumberFormat="1" applyFont="1" applyBorder="1" applyAlignment="1">
      <alignment horizontal="center" vertical="center"/>
    </xf>
    <xf numFmtId="9" fontId="6" fillId="33" borderId="12" xfId="0" applyNumberFormat="1" applyFont="1" applyFill="1" applyBorder="1" applyAlignment="1">
      <alignment horizontal="center" vertical="center"/>
    </xf>
    <xf numFmtId="0" fontId="0" fillId="41" borderId="15" xfId="0" applyFill="1" applyBorder="1" applyAlignment="1">
      <alignment horizontal="center" vertical="center"/>
    </xf>
    <xf numFmtId="0" fontId="6" fillId="41" borderId="16" xfId="0" applyFont="1" applyFill="1" applyBorder="1" applyAlignment="1">
      <alignment horizontal="left" vertical="center"/>
    </xf>
    <xf numFmtId="0" fontId="0" fillId="41" borderId="16" xfId="0" applyFont="1" applyFill="1" applyBorder="1" applyAlignment="1">
      <alignment horizontal="lef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41" borderId="24" xfId="0" applyFill="1" applyBorder="1" applyAlignment="1">
      <alignment vertical="center"/>
    </xf>
    <xf numFmtId="0" fontId="0" fillId="41" borderId="0" xfId="0" applyFill="1" applyBorder="1" applyAlignment="1">
      <alignment vertical="center"/>
    </xf>
    <xf numFmtId="0" fontId="0" fillId="41" borderId="14" xfId="0" applyFill="1" applyBorder="1" applyAlignment="1">
      <alignment vertical="center"/>
    </xf>
    <xf numFmtId="0" fontId="0" fillId="41" borderId="24" xfId="0" applyFill="1" applyBorder="1" applyAlignment="1">
      <alignment horizontal="center" vertical="center"/>
    </xf>
    <xf numFmtId="0" fontId="0" fillId="41" borderId="0" xfId="0" applyFill="1" applyBorder="1" applyAlignment="1">
      <alignment horizontal="center" vertical="center"/>
    </xf>
    <xf numFmtId="0" fontId="0" fillId="41" borderId="14" xfId="0" applyFill="1" applyBorder="1" applyAlignment="1">
      <alignment horizontal="center" vertical="center"/>
    </xf>
    <xf numFmtId="0" fontId="0" fillId="37" borderId="11" xfId="0" applyFill="1" applyBorder="1" applyAlignment="1">
      <alignment vertical="center"/>
    </xf>
    <xf numFmtId="9" fontId="0" fillId="37" borderId="11" xfId="0" applyNumberForma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41" borderId="0" xfId="0" applyFont="1" applyFill="1" applyAlignment="1">
      <alignment vertical="center"/>
    </xf>
    <xf numFmtId="2" fontId="8" fillId="33" borderId="11"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2" fontId="8" fillId="0" borderId="0" xfId="0" applyNumberFormat="1" applyFont="1" applyAlignment="1">
      <alignment horizontal="center" vertical="center"/>
    </xf>
    <xf numFmtId="0" fontId="8" fillId="0" borderId="13"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9" fontId="0" fillId="41" borderId="11" xfId="0" applyNumberFormat="1" applyFill="1" applyBorder="1" applyAlignment="1">
      <alignment horizontal="center" vertical="center"/>
    </xf>
    <xf numFmtId="2" fontId="7" fillId="0" borderId="11" xfId="0" applyNumberFormat="1" applyFont="1" applyBorder="1" applyAlignment="1">
      <alignment horizontal="center" vertical="center"/>
    </xf>
    <xf numFmtId="2" fontId="8" fillId="40" borderId="11" xfId="0" applyNumberFormat="1" applyFont="1" applyFill="1" applyBorder="1" applyAlignment="1">
      <alignment horizontal="center" vertical="center"/>
    </xf>
    <xf numFmtId="2" fontId="8" fillId="39" borderId="11" xfId="0" applyNumberFormat="1" applyFont="1" applyFill="1" applyBorder="1" applyAlignment="1">
      <alignment horizontal="center" vertical="center"/>
    </xf>
    <xf numFmtId="0" fontId="68" fillId="0" borderId="11" xfId="0" applyFont="1" applyBorder="1" applyAlignment="1">
      <alignment vertical="center"/>
    </xf>
    <xf numFmtId="0" fontId="69" fillId="0" borderId="13" xfId="0" applyFont="1" applyFill="1" applyBorder="1" applyAlignment="1">
      <alignment vertical="center" wrapText="1"/>
    </xf>
    <xf numFmtId="0" fontId="70" fillId="0" borderId="13" xfId="0" applyFont="1" applyFill="1" applyBorder="1" applyAlignment="1">
      <alignment vertical="center"/>
    </xf>
    <xf numFmtId="0" fontId="68" fillId="0" borderId="13" xfId="0" applyFont="1" applyFill="1" applyBorder="1" applyAlignment="1">
      <alignment vertical="center"/>
    </xf>
    <xf numFmtId="0" fontId="71" fillId="0" borderId="11" xfId="0" applyFont="1" applyBorder="1" applyAlignment="1">
      <alignment vertical="center"/>
    </xf>
    <xf numFmtId="0" fontId="71" fillId="0" borderId="11" xfId="0" applyFont="1" applyBorder="1" applyAlignment="1">
      <alignment vertical="center" wrapText="1"/>
    </xf>
    <xf numFmtId="0" fontId="69" fillId="0" borderId="13" xfId="0" applyFont="1" applyFill="1" applyBorder="1" applyAlignment="1">
      <alignment vertical="center"/>
    </xf>
    <xf numFmtId="0" fontId="70" fillId="0" borderId="11" xfId="0" applyFont="1" applyBorder="1" applyAlignment="1">
      <alignment vertical="center"/>
    </xf>
    <xf numFmtId="0" fontId="8" fillId="0" borderId="11" xfId="0" applyFont="1" applyFill="1" applyBorder="1" applyAlignment="1">
      <alignment vertical="center" wrapText="1"/>
    </xf>
    <xf numFmtId="0" fontId="6" fillId="41" borderId="17" xfId="0" applyFont="1" applyFill="1" applyBorder="1" applyAlignment="1">
      <alignment horizontal="center" vertical="center"/>
    </xf>
    <xf numFmtId="0" fontId="6" fillId="41" borderId="18"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20"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2" fontId="6" fillId="41" borderId="17" xfId="0" applyNumberFormat="1" applyFont="1" applyFill="1" applyBorder="1" applyAlignment="1">
      <alignment horizontal="center" vertical="center"/>
    </xf>
    <xf numFmtId="2" fontId="6" fillId="41" borderId="18" xfId="0" applyNumberFormat="1" applyFont="1" applyFill="1" applyBorder="1" applyAlignment="1">
      <alignment horizontal="center" vertical="center"/>
    </xf>
    <xf numFmtId="2" fontId="6" fillId="41" borderId="19" xfId="0" applyNumberFormat="1" applyFont="1" applyFill="1" applyBorder="1" applyAlignment="1">
      <alignment horizontal="center" vertical="center"/>
    </xf>
    <xf numFmtId="2" fontId="6" fillId="41" borderId="20" xfId="0" applyNumberFormat="1" applyFont="1" applyFill="1" applyBorder="1" applyAlignment="1">
      <alignment horizontal="center" vertical="center"/>
    </xf>
    <xf numFmtId="2" fontId="6" fillId="41" borderId="21" xfId="0" applyNumberFormat="1" applyFont="1" applyFill="1" applyBorder="1" applyAlignment="1">
      <alignment horizontal="center" vertical="center"/>
    </xf>
    <xf numFmtId="2" fontId="6" fillId="41" borderId="2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wrapText="1"/>
    </xf>
    <xf numFmtId="2" fontId="6" fillId="33" borderId="15"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14" fillId="42" borderId="0" xfId="0" applyFont="1" applyFill="1" applyAlignment="1">
      <alignment horizontal="center" vertical="center" wrapText="1"/>
    </xf>
    <xf numFmtId="0" fontId="14" fillId="42" borderId="21" xfId="0" applyFont="1" applyFill="1" applyBorder="1" applyAlignment="1">
      <alignment horizontal="center" vertical="center" wrapText="1"/>
    </xf>
    <xf numFmtId="2" fontId="6" fillId="35" borderId="11" xfId="0" applyNumberFormat="1" applyFont="1" applyFill="1" applyBorder="1" applyAlignment="1">
      <alignment horizontal="center" vertical="center" wrapText="1"/>
    </xf>
    <xf numFmtId="2" fontId="6" fillId="35" borderId="11" xfId="0" applyNumberFormat="1" applyFont="1" applyFill="1" applyBorder="1" applyAlignment="1">
      <alignment horizontal="center" vertical="center"/>
    </xf>
    <xf numFmtId="0" fontId="6" fillId="35" borderId="10" xfId="0" applyFont="1" applyFill="1" applyBorder="1" applyAlignment="1">
      <alignment horizontal="left" vertical="center"/>
    </xf>
    <xf numFmtId="0" fontId="6" fillId="35" borderId="23"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37" borderId="13"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22" xfId="0" applyFont="1" applyFill="1" applyBorder="1" applyAlignment="1">
      <alignment horizontal="center" vertical="center"/>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2" xfId="0" applyFont="1" applyFill="1" applyBorder="1" applyAlignment="1">
      <alignment horizontal="left" vertical="center"/>
    </xf>
    <xf numFmtId="0" fontId="72" fillId="43" borderId="11" xfId="0" applyFont="1" applyFill="1" applyBorder="1" applyAlignment="1">
      <alignment horizontal="center" vertical="center" wrapText="1"/>
    </xf>
    <xf numFmtId="0" fontId="8" fillId="33" borderId="2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22" xfId="0" applyFont="1" applyFill="1" applyBorder="1" applyAlignment="1">
      <alignment horizontal="left" vertical="center" wrapText="1" indent="1"/>
    </xf>
    <xf numFmtId="0" fontId="7" fillId="41" borderId="17" xfId="0" applyFont="1" applyFill="1" applyBorder="1" applyAlignment="1">
      <alignment horizontal="center" vertical="center"/>
    </xf>
    <xf numFmtId="0" fontId="7" fillId="41" borderId="18" xfId="0" applyFont="1" applyFill="1" applyBorder="1" applyAlignment="1">
      <alignment horizontal="center" vertical="center"/>
    </xf>
    <xf numFmtId="0" fontId="7" fillId="41" borderId="19" xfId="0" applyFont="1" applyFill="1" applyBorder="1" applyAlignment="1">
      <alignment horizontal="center" vertical="center"/>
    </xf>
    <xf numFmtId="0" fontId="0" fillId="41" borderId="17" xfId="0" applyFill="1" applyBorder="1" applyAlignment="1">
      <alignment horizontal="center" vertical="center"/>
    </xf>
    <xf numFmtId="0" fontId="0" fillId="41" borderId="18" xfId="0" applyFill="1" applyBorder="1" applyAlignment="1">
      <alignment horizontal="center" vertical="center"/>
    </xf>
    <xf numFmtId="0" fontId="0" fillId="41" borderId="19" xfId="0"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Auto-diagnostic</a:t>
            </a:r>
          </a:p>
        </c:rich>
      </c:tx>
      <c:layout>
        <c:manualLayout>
          <c:xMode val="factor"/>
          <c:yMode val="factor"/>
          <c:x val="0.01"/>
          <c:y val="-0.00175"/>
        </c:manualLayout>
      </c:layout>
      <c:spPr>
        <a:noFill/>
        <a:ln>
          <a:noFill/>
        </a:ln>
      </c:spPr>
    </c:title>
    <c:plotArea>
      <c:layout>
        <c:manualLayout>
          <c:xMode val="edge"/>
          <c:yMode val="edge"/>
          <c:x val="0.24425"/>
          <c:y val="0.188"/>
          <c:w val="0.5085"/>
          <c:h val="0.679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Résultats'!$A$8:$A$10</c:f>
              <c:strCache>
                <c:ptCount val="3"/>
                <c:pt idx="0">
                  <c:v>A.I.1  Ambiance de travail</c:v>
                </c:pt>
                <c:pt idx="1">
                  <c:v>A.I.2 Système électrique</c:v>
                </c:pt>
                <c:pt idx="2">
                  <c:v>A.I.3 Sécurité des personnes</c:v>
                </c:pt>
              </c:strCache>
            </c:strRef>
          </c:cat>
          <c:val>
            <c:numRef>
              <c:f>'3) Résultats'!$B$8:$B$10</c:f>
              <c:numCache>
                <c:ptCount val="3"/>
                <c:pt idx="0">
                  <c:v>0</c:v>
                </c:pt>
                <c:pt idx="1">
                  <c:v>0</c:v>
                </c:pt>
                <c:pt idx="2">
                  <c:v>0</c:v>
                </c:pt>
              </c:numCache>
            </c:numRef>
          </c:val>
        </c:ser>
        <c:axId val="6247756"/>
        <c:axId val="62695613"/>
      </c:radarChart>
      <c:catAx>
        <c:axId val="6247756"/>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90"/>
                </a:solidFill>
                <a:latin typeface="Arial"/>
                <a:ea typeface="Arial"/>
                <a:cs typeface="Arial"/>
              </a:defRPr>
            </a:pPr>
          </a:p>
        </c:txPr>
        <c:crossAx val="62695613"/>
        <c:crosses val="autoZero"/>
        <c:auto val="0"/>
        <c:lblOffset val="100"/>
        <c:tickLblSkip val="1"/>
        <c:noMultiLvlLbl val="0"/>
      </c:catAx>
      <c:valAx>
        <c:axId val="62695613"/>
        <c:scaling>
          <c:orientation val="minMax"/>
          <c:max val="1"/>
        </c:scaling>
        <c:axPos val="l"/>
        <c:majorGridlines>
          <c:spPr>
            <a:ln w="12700">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200" b="0" i="0" u="none" baseline="0">
                <a:solidFill>
                  <a:srgbClr val="000090"/>
                </a:solidFill>
                <a:latin typeface="Arial"/>
                <a:ea typeface="Arial"/>
                <a:cs typeface="Arial"/>
              </a:defRPr>
            </a:pPr>
          </a:p>
        </c:txPr>
        <c:crossAx val="6247756"/>
        <c:crossesAt val="1"/>
        <c:crossBetween val="between"/>
        <c:dispUnits/>
        <c:majorUnit val="0.2"/>
        <c:minorUnit val="0.05"/>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Auto-diagnostic : Moyenne et Ecarts-Types</a:t>
            </a:r>
          </a:p>
        </c:rich>
      </c:tx>
      <c:layout>
        <c:manualLayout>
          <c:xMode val="factor"/>
          <c:yMode val="factor"/>
          <c:x val="0.026"/>
          <c:y val="-0.00175"/>
        </c:manualLayout>
      </c:layout>
      <c:spPr>
        <a:noFill/>
        <a:ln>
          <a:noFill/>
        </a:ln>
      </c:spPr>
    </c:title>
    <c:plotArea>
      <c:layout>
        <c:manualLayout>
          <c:xMode val="edge"/>
          <c:yMode val="edge"/>
          <c:x val="0.27075"/>
          <c:y val="0.22175"/>
          <c:w val="0.4555"/>
          <c:h val="0.61175"/>
        </c:manualLayout>
      </c:layout>
      <c:radarChart>
        <c:radarStyle val="filled"/>
        <c:varyColors val="0"/>
        <c:ser>
          <c:idx val="0"/>
          <c:order val="0"/>
          <c:tx>
            <c:v>Moyenne</c:v>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Résultats'!$A$8:$A$11</c:f>
              <c:strCache>
                <c:ptCount val="4"/>
                <c:pt idx="0">
                  <c:v>A.I.1  Ambiance de travail</c:v>
                </c:pt>
                <c:pt idx="1">
                  <c:v>A.I.2 Système électrique</c:v>
                </c:pt>
                <c:pt idx="2">
                  <c:v>A.I.3 Sécurité des personnes</c:v>
                </c:pt>
              </c:strCache>
            </c:strRef>
          </c:cat>
          <c:val>
            <c:numRef>
              <c:f>'3) Résultats'!$L$8:$L$11</c:f>
              <c:numCache>
                <c:ptCount val="4"/>
                <c:pt idx="0">
                  <c:v>0</c:v>
                </c:pt>
                <c:pt idx="1">
                  <c:v>0</c:v>
                </c:pt>
                <c:pt idx="2">
                  <c:v>0</c:v>
                </c:pt>
                <c:pt idx="3">
                  <c:v>0</c:v>
                </c:pt>
              </c:numCache>
            </c:numRef>
          </c:val>
        </c:ser>
        <c:ser>
          <c:idx val="1"/>
          <c:order val="1"/>
          <c:tx>
            <c:v>Moy+ET</c:v>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'3) Résultats'!$N$8:$N$11</c:f>
              <c:numCache>
                <c:ptCount val="4"/>
                <c:pt idx="0">
                  <c:v>0</c:v>
                </c:pt>
                <c:pt idx="1">
                  <c:v>0</c:v>
                </c:pt>
                <c:pt idx="2">
                  <c:v>0</c:v>
                </c:pt>
                <c:pt idx="3">
                  <c:v>0</c:v>
                </c:pt>
              </c:numCache>
            </c:numRef>
          </c:val>
        </c:ser>
        <c:ser>
          <c:idx val="2"/>
          <c:order val="2"/>
          <c:tx>
            <c:v>Moy-ET</c:v>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'3) Résultats'!$O$8:$O$11</c:f>
              <c:numCache>
                <c:ptCount val="4"/>
                <c:pt idx="0">
                  <c:v>0</c:v>
                </c:pt>
                <c:pt idx="1">
                  <c:v>0</c:v>
                </c:pt>
                <c:pt idx="2">
                  <c:v>0</c:v>
                </c:pt>
                <c:pt idx="3">
                  <c:v>0</c:v>
                </c:pt>
              </c:numCache>
            </c:numRef>
          </c:val>
        </c:ser>
        <c:axId val="34533154"/>
        <c:axId val="18317835"/>
      </c:radarChart>
      <c:catAx>
        <c:axId val="34533154"/>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90"/>
                </a:solidFill>
                <a:latin typeface="Arial"/>
                <a:ea typeface="Arial"/>
                <a:cs typeface="Arial"/>
              </a:defRPr>
            </a:pPr>
          </a:p>
        </c:txPr>
        <c:crossAx val="18317835"/>
        <c:crosses val="autoZero"/>
        <c:auto val="0"/>
        <c:lblOffset val="100"/>
        <c:tickLblSkip val="1"/>
        <c:noMultiLvlLbl val="0"/>
      </c:catAx>
      <c:valAx>
        <c:axId val="18317835"/>
        <c:scaling>
          <c:orientation val="minMax"/>
          <c:max val="1"/>
        </c:scaling>
        <c:axPos val="l"/>
        <c:majorGridlines>
          <c:spPr>
            <a:ln w="12700">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200" b="0" i="0" u="none" baseline="0">
                <a:solidFill>
                  <a:srgbClr val="000090"/>
                </a:solidFill>
                <a:latin typeface="Arial"/>
                <a:ea typeface="Arial"/>
                <a:cs typeface="Arial"/>
              </a:defRPr>
            </a:pPr>
          </a:p>
        </c:txPr>
        <c:crossAx val="34533154"/>
        <c:crossesAt val="1"/>
        <c:crossBetween val="between"/>
        <c:dispUnits/>
        <c:majorUnit val="0.2"/>
        <c:minorUnit val="0.05"/>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0</xdr:rowOff>
    </xdr:from>
    <xdr:to>
      <xdr:col>13</xdr:col>
      <xdr:colOff>38100</xdr:colOff>
      <xdr:row>109</xdr:row>
      <xdr:rowOff>123825</xdr:rowOff>
    </xdr:to>
    <xdr:sp>
      <xdr:nvSpPr>
        <xdr:cNvPr id="1" name="Text Box 4"/>
        <xdr:cNvSpPr txBox="1">
          <a:spLocks noChangeArrowheads="1"/>
        </xdr:cNvSpPr>
      </xdr:nvSpPr>
      <xdr:spPr>
        <a:xfrm>
          <a:off x="114300" y="3400425"/>
          <a:ext cx="9829800" cy="14373225"/>
        </a:xfrm>
        <a:prstGeom prst="rect">
          <a:avLst/>
        </a:prstGeom>
        <a:solidFill>
          <a:srgbClr val="FFFFFF"/>
        </a:solidFill>
        <a:ln w="9525" cmpd="sng">
          <a:solidFill>
            <a:srgbClr val="000000"/>
          </a:solidFill>
          <a:headEnd type="none"/>
          <a:tailEnd type="none"/>
        </a:ln>
      </xdr:spPr>
      <xdr:txBody>
        <a:bodyPr vertOverflow="clip" wrap="square" lIns="93600" tIns="46800" rIns="54000" bIns="46800"/>
        <a:p>
          <a:pPr algn="l">
            <a:defRPr/>
          </a:pPr>
          <a:r>
            <a:rPr lang="en-US" cap="none" sz="1200" b="1" i="1" u="none" baseline="0">
              <a:solidFill>
                <a:srgbClr val="DD0806"/>
              </a:solidFill>
              <a:latin typeface="Arial"/>
              <a:ea typeface="Arial"/>
              <a:cs typeface="Arial"/>
            </a:rPr>
            <a:t>                                                    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Informations nécessaires pour élaborer les retours d'expériences. Elles resteront </a:t>
          </a:r>
          <a:r>
            <a:rPr lang="en-US" cap="none" sz="1200" b="1" i="0" u="none" baseline="0">
              <a:solidFill>
                <a:srgbClr val="DD0806"/>
              </a:solidFill>
              <a:latin typeface="Arial"/>
              <a:ea typeface="Arial"/>
              <a:cs typeface="Arial"/>
            </a:rPr>
            <a:t>CONFIDENTIELLES.</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l’auto-évaluateur (plusieurs possibles) : .....
</a:t>
          </a:r>
          <a:r>
            <a:rPr lang="en-US" cap="none" sz="1200" b="0" i="0" u="none" baseline="0">
              <a:solidFill>
                <a:srgbClr val="0000D4"/>
              </a:solidFill>
              <a:latin typeface="Arial"/>
              <a:ea typeface="Arial"/>
              <a:cs typeface="Arial"/>
            </a:rPr>
            <a:t>Département ou Service dans l’établissement :.........
</a:t>
          </a:r>
          <a:r>
            <a:rPr lang="en-US" cap="none" sz="1200" b="0" i="0" u="none" baseline="0">
              <a:solidFill>
                <a:srgbClr val="0000D4"/>
              </a:solidFill>
              <a:latin typeface="Arial"/>
              <a:ea typeface="Arial"/>
              <a:cs typeface="Arial"/>
            </a:rPr>
            <a:t>Date de l’auto-évaluation :.........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Saisie :
</a:t>
          </a:r>
          <a:r>
            <a:rPr lang="en-US" cap="none" sz="1200" b="0" i="0" u="none" baseline="0">
              <a:solidFill>
                <a:srgbClr val="0000D4"/>
              </a:solidFill>
              <a:latin typeface="Arial"/>
              <a:ea typeface="Arial"/>
              <a:cs typeface="Arial"/>
            </a:rPr>
            <a:t>        1. La grille d’évaluation est exploitable dans mon contexte professionnel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a:t>
          </a:r>
          <a:r>
            <a:rPr lang="en-US" cap="none" sz="1200" b="0" i="0" u="none" baseline="0">
              <a:solidFill>
                <a:srgbClr val="0000D4"/>
              </a:solidFill>
              <a:latin typeface="Arial"/>
              <a:ea typeface="Arial"/>
              <a:cs typeface="Arial"/>
            </a:rPr>
            <a:t>        2. Le temps consacré à la saisie de l’auto-évaluation est de (</a:t>
          </a:r>
          <a:r>
            <a:rPr lang="en-US" cap="none" sz="1200" b="0" i="1" u="none" baseline="0">
              <a:solidFill>
                <a:srgbClr val="0000D4"/>
              </a:solidFill>
              <a:latin typeface="Arial"/>
              <a:ea typeface="Arial"/>
              <a:cs typeface="Arial"/>
            </a:rPr>
            <a:t>mn ou heures</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L'emploi de la grille est compréhensible (</a:t>
          </a:r>
          <a:r>
            <a:rPr lang="en-US" cap="none" sz="1200" b="0" i="1" u="none" baseline="0">
              <a:solidFill>
                <a:srgbClr val="0000D4"/>
              </a:solidFill>
              <a:latin typeface="Arial"/>
              <a:ea typeface="Arial"/>
              <a:cs typeface="Arial"/>
            </a:rPr>
            <a:t>oui/non/suggestions...</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Exploitation :
</a:t>
          </a:r>
          <a:r>
            <a:rPr lang="en-US" cap="none" sz="1200" b="0" i="0" u="none" baseline="0">
              <a:solidFill>
                <a:srgbClr val="0000D4"/>
              </a:solidFill>
              <a:latin typeface="Arial"/>
              <a:ea typeface="Arial"/>
              <a:cs typeface="Arial"/>
            </a:rPr>
            <a:t>        1. Les priorités d’action sont identifiables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2. L’auto-évaluation réalisée permet de progresser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La communication au sein du service est améliorée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Amélioration :
</a:t>
          </a:r>
          <a:r>
            <a:rPr lang="en-US" cap="none" sz="1200" b="0" i="0" u="none" baseline="0">
              <a:solidFill>
                <a:srgbClr val="0000D4"/>
              </a:solidFill>
              <a:latin typeface="Arial"/>
              <a:ea typeface="Arial"/>
              <a:cs typeface="Arial"/>
            </a:rPr>
            <a:t>        1. Les améliorations souhaitées sur la grille d’auto-évaluation sont :.........
</a:t>
          </a:r>
          <a:r>
            <a:rPr lang="en-US" cap="none" sz="1200" b="0" i="0" u="none" baseline="0">
              <a:solidFill>
                <a:srgbClr val="0000D4"/>
              </a:solidFill>
              <a:latin typeface="Arial"/>
              <a:ea typeface="Arial"/>
              <a:cs typeface="Arial"/>
            </a:rPr>
            <a:t>        2. Je souhaite me situer par rapport à une moyenne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a:t>
          </a:r>
          <a:r>
            <a:rPr lang="en-US" cap="none" sz="1200" b="0" i="0" u="none" baseline="0">
              <a:solidFill>
                <a:srgbClr val="0000D4"/>
              </a:solidFill>
              <a:latin typeface="Arial"/>
              <a:ea typeface="Arial"/>
              <a:cs typeface="Arial"/>
            </a:rPr>
            <a:t>        3. Observations libres :.........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Diffusez ce message autour de vous si nécessaire et merci d’avance pour votre contribution à l’avancement de la qualité dans les pratiques professionnelles.
</a:t>
          </a:r>
          <a:r>
            <a:rPr lang="en-US" cap="none" sz="1200" b="0" i="0" u="none" baseline="0">
              <a:solidFill>
                <a:srgbClr val="0000D4"/>
              </a:solidFill>
              <a:latin typeface="Arial"/>
              <a:ea typeface="Arial"/>
              <a:cs typeface="Arial"/>
            </a:rPr>
            <a:t>
</a:t>
          </a:r>
          <a:r>
            <a:rPr lang="en-US" cap="none" sz="1200" b="0" i="0" u="none" baseline="0">
              <a:solidFill>
                <a:srgbClr val="0000D4"/>
              </a:solidFill>
              <a:latin typeface="Arial"/>
              <a:ea typeface="Arial"/>
              <a:cs typeface="Arial"/>
            </a:rPr>
            <a:t>Nom, tél, email de l'exploitant de la grille
</a:t>
          </a:r>
          <a:r>
            <a:rPr lang="en-US" cap="none" sz="1200" b="0" i="0" u="none" baseline="0">
              <a:solidFill>
                <a:srgbClr val="0000D4"/>
              </a:solidFill>
              <a:latin typeface="Arial"/>
              <a:ea typeface="Arial"/>
              <a:cs typeface="Arial"/>
            </a:rPr>
            <a:t>============================================== 
</a:t>
          </a:r>
        </a:p>
      </xdr:txBody>
    </xdr:sp>
    <xdr:clientData/>
  </xdr:twoCellAnchor>
  <xdr:twoCellAnchor>
    <xdr:from>
      <xdr:col>0</xdr:col>
      <xdr:colOff>95250</xdr:colOff>
      <xdr:row>0</xdr:row>
      <xdr:rowOff>38100</xdr:rowOff>
    </xdr:from>
    <xdr:to>
      <xdr:col>13</xdr:col>
      <xdr:colOff>57150</xdr:colOff>
      <xdr:row>6</xdr:row>
      <xdr:rowOff>123825</xdr:rowOff>
    </xdr:to>
    <xdr:sp>
      <xdr:nvSpPr>
        <xdr:cNvPr id="2" name="Text Box 2"/>
        <xdr:cNvSpPr txBox="1">
          <a:spLocks noChangeArrowheads="1"/>
        </xdr:cNvSpPr>
      </xdr:nvSpPr>
      <xdr:spPr>
        <a:xfrm>
          <a:off x="95250" y="38100"/>
          <a:ext cx="9867900" cy="1057275"/>
        </a:xfrm>
        <a:prstGeom prst="rect">
          <a:avLst/>
        </a:prstGeom>
        <a:solidFill>
          <a:srgbClr val="FCF305"/>
        </a:solidFill>
        <a:ln w="9525" cmpd="sng">
          <a:solidFill>
            <a:srgbClr val="000000"/>
          </a:solidFill>
          <a:headEnd type="none"/>
          <a:tailEnd type="none"/>
        </a:ln>
      </xdr:spPr>
      <xdr:txBody>
        <a:bodyPr vertOverflow="clip" wrap="square" lIns="57600" tIns="46800" rIns="54000" bIns="46800" anchor="ctr"/>
        <a:p>
          <a:pPr algn="ctr">
            <a:defRPr/>
          </a:pPr>
          <a:r>
            <a:rPr lang="en-US" cap="none" sz="1400" b="1" i="0" u="none" baseline="0">
              <a:solidFill>
                <a:srgbClr val="000000"/>
              </a:solidFill>
              <a:latin typeface="Arial"/>
              <a:ea typeface="Arial"/>
              <a:cs typeface="Arial"/>
            </a:rPr>
            <a:t>Aide à l'analyse des risques à TN04</a:t>
          </a:r>
        </a:p>
      </xdr:txBody>
    </xdr:sp>
    <xdr:clientData/>
  </xdr:twoCellAnchor>
  <xdr:twoCellAnchor>
    <xdr:from>
      <xdr:col>0</xdr:col>
      <xdr:colOff>95250</xdr:colOff>
      <xdr:row>7</xdr:row>
      <xdr:rowOff>38100</xdr:rowOff>
    </xdr:from>
    <xdr:to>
      <xdr:col>13</xdr:col>
      <xdr:colOff>38100</xdr:colOff>
      <xdr:row>20</xdr:row>
      <xdr:rowOff>38100</xdr:rowOff>
    </xdr:to>
    <xdr:sp>
      <xdr:nvSpPr>
        <xdr:cNvPr id="3" name="Text Box 3"/>
        <xdr:cNvSpPr txBox="1">
          <a:spLocks noChangeArrowheads="1"/>
        </xdr:cNvSpPr>
      </xdr:nvSpPr>
      <xdr:spPr>
        <a:xfrm>
          <a:off x="95250" y="1171575"/>
          <a:ext cx="9848850" cy="2105025"/>
        </a:xfrm>
        <a:prstGeom prst="rect">
          <a:avLst/>
        </a:prstGeom>
        <a:solidFill>
          <a:srgbClr val="FFFF99"/>
        </a:solidFill>
        <a:ln w="9525" cmpd="sng">
          <a:solidFill>
            <a:srgbClr val="000000"/>
          </a:solidFill>
          <a:headEnd type="none"/>
          <a:tailEnd type="none"/>
        </a:ln>
      </xdr:spPr>
      <xdr:txBody>
        <a:bodyPr vertOverflow="clip" wrap="square" lIns="57600" tIns="46800" rIns="54000" bIns="4680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pour quoi : </a:t>
          </a:r>
          <a:r>
            <a:rPr lang="en-US" cap="none" sz="1200" b="0" i="0" u="none" baseline="0">
              <a:solidFill>
                <a:srgbClr val="000000"/>
              </a:solidFill>
              <a:latin typeface="Arial"/>
              <a:ea typeface="Arial"/>
              <a:cs typeface="Arial"/>
            </a:rPr>
            <a:t>Pour aider  l'ingénieur HSE et l'équipe projet QP10 dans  la réalisation du  document unique de l'atelier mécanique TN04
</a:t>
          </a:r>
          <a:r>
            <a:rPr lang="en-US" cap="none" sz="1200" b="1" i="0" u="none" baseline="0">
              <a:solidFill>
                <a:srgbClr val="000000"/>
              </a:solidFill>
              <a:latin typeface="Arial"/>
              <a:ea typeface="Arial"/>
              <a:cs typeface="Arial"/>
            </a:rPr>
            <a:t>Comment  ?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et rapide à utiliser, il n’y a qu’à cliquer sur l'onglet "grille d'évaluation"
</a:t>
          </a:r>
          <a:r>
            <a:rPr lang="en-US" cap="none" sz="1200" b="0" i="0" u="none" baseline="0">
              <a:solidFill>
                <a:srgbClr val="000000"/>
              </a:solidFill>
              <a:latin typeface="Arial"/>
              <a:ea typeface="Arial"/>
              <a:cs typeface="Arial"/>
            </a:rPr>
            <a:t>        2. Elle fournit une cartographie directe de la situation avec l'onglet "cartographie"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8</xdr:col>
      <xdr:colOff>3295650</xdr:colOff>
      <xdr:row>2</xdr:row>
      <xdr:rowOff>171450</xdr:rowOff>
    </xdr:to>
    <xdr:sp>
      <xdr:nvSpPr>
        <xdr:cNvPr id="1" name="Rectangle 160"/>
        <xdr:cNvSpPr>
          <a:spLocks/>
        </xdr:cNvSpPr>
      </xdr:nvSpPr>
      <xdr:spPr>
        <a:xfrm>
          <a:off x="0" y="142875"/>
          <a:ext cx="13201650" cy="714375"/>
        </a:xfrm>
        <a:prstGeom prst="rect">
          <a:avLst/>
        </a:prstGeom>
        <a:solidFill>
          <a:srgbClr val="FCF305"/>
        </a:solidFill>
        <a:ln w="28575" cmpd="sng">
          <a:solidFill>
            <a:srgbClr val="000000"/>
          </a:solidFill>
          <a:headEnd type="none"/>
          <a:tailEnd type="none"/>
        </a:ln>
      </xdr:spPr>
      <xdr:txBody>
        <a:bodyPr vertOverflow="clip" wrap="square" lIns="45720" tIns="32004" rIns="45720" bIns="32004" anchor="ctr"/>
        <a:p>
          <a:pPr algn="ctr">
            <a:defRPr/>
          </a:pPr>
          <a:r>
            <a:rPr lang="en-US" cap="none" sz="1800" b="1" i="0" u="none" baseline="0">
              <a:solidFill>
                <a:srgbClr val="000000"/>
              </a:solidFill>
              <a:latin typeface="Arial"/>
              <a:ea typeface="Arial"/>
              <a:cs typeface="Arial"/>
            </a:rPr>
            <a:t>GRILLE de DIAGNOSTIC - Aide à l'analyse des risques à TN04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7</xdr:row>
      <xdr:rowOff>228600</xdr:rowOff>
    </xdr:from>
    <xdr:to>
      <xdr:col>2</xdr:col>
      <xdr:colOff>476250</xdr:colOff>
      <xdr:row>10</xdr:row>
      <xdr:rowOff>47625</xdr:rowOff>
    </xdr:to>
    <xdr:sp>
      <xdr:nvSpPr>
        <xdr:cNvPr id="1" name="Flèche vers la droite 1"/>
        <xdr:cNvSpPr>
          <a:spLocks/>
        </xdr:cNvSpPr>
      </xdr:nvSpPr>
      <xdr:spPr>
        <a:xfrm>
          <a:off x="8039100" y="2495550"/>
          <a:ext cx="361950" cy="7905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12</xdr:row>
      <xdr:rowOff>57150</xdr:rowOff>
    </xdr:from>
    <xdr:to>
      <xdr:col>1</xdr:col>
      <xdr:colOff>685800</xdr:colOff>
      <xdr:row>16</xdr:row>
      <xdr:rowOff>9525</xdr:rowOff>
    </xdr:to>
    <xdr:sp>
      <xdr:nvSpPr>
        <xdr:cNvPr id="2" name="Flèche vers le haut 2"/>
        <xdr:cNvSpPr>
          <a:spLocks/>
        </xdr:cNvSpPr>
      </xdr:nvSpPr>
      <xdr:spPr>
        <a:xfrm>
          <a:off x="6962775" y="3781425"/>
          <a:ext cx="419100" cy="600075"/>
        </a:xfrm>
        <a:prstGeom prst="upArrow">
          <a:avLst>
            <a:gd name="adj" fmla="val -7777"/>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16</xdr:row>
      <xdr:rowOff>104775</xdr:rowOff>
    </xdr:from>
    <xdr:to>
      <xdr:col>2</xdr:col>
      <xdr:colOff>47625</xdr:colOff>
      <xdr:row>21</xdr:row>
      <xdr:rowOff>57150</xdr:rowOff>
    </xdr:to>
    <xdr:sp>
      <xdr:nvSpPr>
        <xdr:cNvPr id="3" name="ZoneTexte 3"/>
        <xdr:cNvSpPr txBox="1">
          <a:spLocks noChangeArrowheads="1"/>
        </xdr:cNvSpPr>
      </xdr:nvSpPr>
      <xdr:spPr>
        <a:xfrm>
          <a:off x="2266950" y="4476750"/>
          <a:ext cx="5705475" cy="76200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36576" tIns="32004" rIns="36576" bIns="32004" anchor="ctr"/>
        <a:p>
          <a:pPr algn="ctr">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a:t>
          </a:r>
          <a:r>
            <a:rPr lang="en-US" cap="none" sz="1400" b="1" i="0" u="none" baseline="0">
              <a:solidFill>
                <a:srgbClr val="000000"/>
              </a:solidFill>
              <a:latin typeface="Calibri"/>
              <a:ea typeface="Calibri"/>
              <a:cs typeface="Calibri"/>
            </a:rPr>
            <a:t>(d, e, f..)</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0.9095</cdr:y>
    </cdr:from>
    <cdr:to>
      <cdr:x>0.99375</cdr:x>
      <cdr:y>0.99925</cdr:y>
    </cdr:to>
    <cdr:sp>
      <cdr:nvSpPr>
        <cdr:cNvPr id="1" name="Text Box 1"/>
        <cdr:cNvSpPr txBox="1">
          <a:spLocks noChangeArrowheads="1"/>
        </cdr:cNvSpPr>
      </cdr:nvSpPr>
      <cdr:spPr>
        <a:xfrm>
          <a:off x="28575" y="5248275"/>
          <a:ext cx="7600950" cy="514350"/>
        </a:xfrm>
        <a:prstGeom prst="rect">
          <a:avLst/>
        </a:prstGeom>
        <a:noFill/>
        <a:ln w="9525" cmpd="sng">
          <a:solidFill>
            <a:srgbClr val="000000"/>
          </a:solidFill>
          <a:headEnd type="none"/>
          <a:tailEnd type="none"/>
        </a:ln>
      </cdr:spPr>
      <cdr:txBody>
        <a:bodyPr vertOverflow="clip" wrap="square" lIns="27432" tIns="0" rIns="0" bIns="22860" anchor="b"/>
        <a:p>
          <a:pPr algn="l">
            <a:defRPr/>
          </a:pPr>
          <a:r>
            <a:rPr lang="en-US" cap="none" sz="1400" b="0" i="0" u="none" baseline="0">
              <a:solidFill>
                <a:srgbClr val="000080"/>
              </a:solidFill>
              <a:latin typeface="Arial"/>
              <a:ea typeface="Arial"/>
              <a:cs typeface="Arial"/>
            </a:rPr>
            <a:t>Processus concerné : TN04 Scie sauteuse
</a:t>
          </a:r>
          <a:r>
            <a:rPr lang="en-US" cap="none" sz="1400" b="0" i="0" u="none" baseline="0">
              <a:solidFill>
                <a:srgbClr val="000080"/>
              </a:solidFill>
              <a:latin typeface="Arial"/>
              <a:ea typeface="Arial"/>
              <a:cs typeface="Arial"/>
            </a:rPr>
            <a:t>Date :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0.9095</cdr:y>
    </cdr:from>
    <cdr:to>
      <cdr:x>0.99275</cdr:x>
      <cdr:y>0.999</cdr:y>
    </cdr:to>
    <cdr:sp>
      <cdr:nvSpPr>
        <cdr:cNvPr id="1" name="Text Box 1"/>
        <cdr:cNvSpPr txBox="1">
          <a:spLocks noChangeArrowheads="1"/>
        </cdr:cNvSpPr>
      </cdr:nvSpPr>
      <cdr:spPr>
        <a:xfrm>
          <a:off x="38100" y="5257800"/>
          <a:ext cx="7648575" cy="514350"/>
        </a:xfrm>
        <a:prstGeom prst="rect">
          <a:avLst/>
        </a:prstGeom>
        <a:noFill/>
        <a:ln w="9525" cmpd="sng">
          <a:solidFill>
            <a:srgbClr val="000000"/>
          </a:solidFill>
          <a:headEnd type="none"/>
          <a:tailEnd type="none"/>
        </a:ln>
      </cdr:spPr>
      <cdr:txBody>
        <a:bodyPr vertOverflow="clip" wrap="square" lIns="27432" tIns="0" rIns="0" bIns="22860" anchor="b"/>
        <a:p>
          <a:pPr algn="l">
            <a:defRPr/>
          </a:pPr>
          <a:r>
            <a:rPr lang="en-US" cap="none" sz="1400" b="0" i="0" u="none" baseline="0">
              <a:solidFill>
                <a:srgbClr val="000080"/>
              </a:solidFill>
              <a:latin typeface="Arial"/>
              <a:ea typeface="Arial"/>
              <a:cs typeface="Arial"/>
            </a:rPr>
            <a:t>Processus concerné : TN04 - Scie sauteuse
</a:t>
          </a:r>
          <a:r>
            <a:rPr lang="en-US" cap="none" sz="1400" b="0" i="0" u="none" baseline="0">
              <a:solidFill>
                <a:srgbClr val="000080"/>
              </a:solidFill>
              <a:latin typeface="Arial"/>
              <a:ea typeface="Arial"/>
              <a:cs typeface="Arial"/>
            </a:rPr>
            <a:t>Date :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0</xdr:colOff>
      <xdr:row>36</xdr:row>
      <xdr:rowOff>9525</xdr:rowOff>
    </xdr:to>
    <xdr:graphicFrame>
      <xdr:nvGraphicFramePr>
        <xdr:cNvPr id="1" name="Chart 1"/>
        <xdr:cNvGraphicFramePr/>
      </xdr:nvGraphicFramePr>
      <xdr:xfrm>
        <a:off x="47625" y="66675"/>
        <a:ext cx="7686675" cy="5772150"/>
      </xdr:xfrm>
      <a:graphic>
        <a:graphicData uri="http://schemas.openxmlformats.org/drawingml/2006/chart">
          <c:chart xmlns:c="http://schemas.openxmlformats.org/drawingml/2006/chart" r:id="rId1"/>
        </a:graphicData>
      </a:graphic>
    </xdr:graphicFrame>
    <xdr:clientData/>
  </xdr:twoCellAnchor>
  <xdr:twoCellAnchor>
    <xdr:from>
      <xdr:col>11</xdr:col>
      <xdr:colOff>323850</xdr:colOff>
      <xdr:row>0</xdr:row>
      <xdr:rowOff>95250</xdr:rowOff>
    </xdr:from>
    <xdr:to>
      <xdr:col>21</xdr:col>
      <xdr:colOff>447675</xdr:colOff>
      <xdr:row>36</xdr:row>
      <xdr:rowOff>47625</xdr:rowOff>
    </xdr:to>
    <xdr:graphicFrame>
      <xdr:nvGraphicFramePr>
        <xdr:cNvPr id="2" name="Chart 2"/>
        <xdr:cNvGraphicFramePr/>
      </xdr:nvGraphicFramePr>
      <xdr:xfrm>
        <a:off x="8820150" y="95250"/>
        <a:ext cx="7743825" cy="5781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0</xdr:colOff>
      <xdr:row>2</xdr:row>
      <xdr:rowOff>161925</xdr:rowOff>
    </xdr:to>
    <xdr:sp>
      <xdr:nvSpPr>
        <xdr:cNvPr id="1" name="Text Box 1"/>
        <xdr:cNvSpPr txBox="1">
          <a:spLocks noChangeArrowheads="1"/>
        </xdr:cNvSpPr>
      </xdr:nvSpPr>
      <xdr:spPr>
        <a:xfrm>
          <a:off x="0" y="152400"/>
          <a:ext cx="7381875" cy="3333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6">
      <selection activeCell="O6" sqref="O6"/>
    </sheetView>
  </sheetViews>
  <sheetFormatPr defaultColWidth="11.421875" defaultRowHeight="12.75"/>
  <sheetData/>
  <sheetProtection/>
  <printOptions/>
  <pageMargins left="0.7500000000000001" right="0.7500000000000001" top="0.984251969" bottom="0.984251969"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U26"/>
  <sheetViews>
    <sheetView tabSelected="1" zoomScale="80" zoomScaleNormal="80" zoomScalePageLayoutView="0" workbookViewId="0" topLeftCell="A1">
      <selection activeCell="A6" sqref="A6:I6"/>
    </sheetView>
  </sheetViews>
  <sheetFormatPr defaultColWidth="10.8515625" defaultRowHeight="12.75" outlineLevelCol="1"/>
  <cols>
    <col min="1" max="1" width="10.8515625" style="2" customWidth="1"/>
    <col min="2" max="2" width="46.00390625" style="67" customWidth="1"/>
    <col min="3" max="3" width="6.00390625" style="66" customWidth="1"/>
    <col min="4" max="4" width="8.421875" style="66" customWidth="1"/>
    <col min="5" max="5" width="8.140625" style="66" customWidth="1"/>
    <col min="6" max="6" width="7.7109375" style="66" customWidth="1"/>
    <col min="7" max="7" width="8.28125" style="66" customWidth="1"/>
    <col min="8" max="8" width="53.140625" style="66" customWidth="1"/>
    <col min="9" max="9" width="49.8515625" style="66" customWidth="1"/>
    <col min="10" max="10" width="3.8515625" style="66" customWidth="1" outlineLevel="1"/>
    <col min="11" max="11" width="13.7109375" style="10" customWidth="1" outlineLevel="1"/>
    <col min="12" max="16" width="10.8515625" style="66" customWidth="1" outlineLevel="1"/>
    <col min="17" max="17" width="11.8515625" style="59" customWidth="1" outlineLevel="1"/>
    <col min="18" max="18" width="16.00390625" style="90" customWidth="1" outlineLevel="1"/>
    <col min="19" max="19" width="16.00390625" style="91" customWidth="1" outlineLevel="1"/>
    <col min="20" max="20" width="16.00390625" style="90" customWidth="1" outlineLevel="1"/>
    <col min="21" max="21" width="16.00390625" style="91" customWidth="1" outlineLevel="1"/>
    <col min="22" max="16384" width="10.8515625" style="66" customWidth="1"/>
  </cols>
  <sheetData>
    <row r="1" spans="2:21" ht="31.5" customHeight="1">
      <c r="B1" s="65"/>
      <c r="C1" s="65"/>
      <c r="D1" s="65"/>
      <c r="E1" s="65"/>
      <c r="F1" s="65"/>
      <c r="G1" s="65"/>
      <c r="H1" s="65"/>
      <c r="I1" s="65"/>
      <c r="K1" s="105" t="s">
        <v>33</v>
      </c>
      <c r="L1" s="106"/>
      <c r="M1" s="106"/>
      <c r="N1" s="106"/>
      <c r="O1" s="106"/>
      <c r="P1" s="106"/>
      <c r="Q1" s="107"/>
      <c r="R1" s="129" t="s">
        <v>32</v>
      </c>
      <c r="S1" s="114" t="s">
        <v>33</v>
      </c>
      <c r="T1" s="115"/>
      <c r="U1" s="116"/>
    </row>
    <row r="2" spans="2:21" ht="22.5" customHeight="1">
      <c r="B2" s="79"/>
      <c r="C2" s="69"/>
      <c r="D2" s="70"/>
      <c r="E2" s="10"/>
      <c r="F2" s="10"/>
      <c r="G2" s="10"/>
      <c r="K2" s="108"/>
      <c r="L2" s="109"/>
      <c r="M2" s="109"/>
      <c r="N2" s="109"/>
      <c r="O2" s="109"/>
      <c r="P2" s="109"/>
      <c r="Q2" s="110"/>
      <c r="R2" s="130"/>
      <c r="S2" s="117"/>
      <c r="T2" s="118"/>
      <c r="U2" s="119"/>
    </row>
    <row r="3" spans="1:21" s="83" customFormat="1" ht="22.5" customHeight="1">
      <c r="A3" s="21"/>
      <c r="B3" s="80"/>
      <c r="C3" s="81"/>
      <c r="D3" s="82"/>
      <c r="E3" s="22"/>
      <c r="F3" s="22"/>
      <c r="G3" s="22"/>
      <c r="K3" s="22"/>
      <c r="L3" s="140" t="s">
        <v>23</v>
      </c>
      <c r="M3" s="141"/>
      <c r="N3" s="141"/>
      <c r="O3" s="141"/>
      <c r="P3" s="141"/>
      <c r="Q3" s="142"/>
      <c r="R3" s="126" t="s">
        <v>31</v>
      </c>
      <c r="S3" s="131" t="s">
        <v>27</v>
      </c>
      <c r="T3" s="123" t="s">
        <v>2</v>
      </c>
      <c r="U3" s="120" t="s">
        <v>28</v>
      </c>
    </row>
    <row r="4" spans="1:21" s="83" customFormat="1" ht="47.25">
      <c r="A4" s="143" t="s">
        <v>0</v>
      </c>
      <c r="B4" s="144"/>
      <c r="C4" s="23" t="s">
        <v>9</v>
      </c>
      <c r="D4" s="23" t="s">
        <v>6</v>
      </c>
      <c r="E4" s="23" t="s">
        <v>7</v>
      </c>
      <c r="F4" s="23" t="s">
        <v>8</v>
      </c>
      <c r="G4" s="23" t="s">
        <v>4</v>
      </c>
      <c r="H4" s="23" t="s">
        <v>3</v>
      </c>
      <c r="I4" s="23" t="s">
        <v>21</v>
      </c>
      <c r="K4" s="138" t="s">
        <v>22</v>
      </c>
      <c r="L4" s="24">
        <v>0</v>
      </c>
      <c r="M4" s="25">
        <v>0.3</v>
      </c>
      <c r="N4" s="25">
        <v>0.7</v>
      </c>
      <c r="O4" s="25">
        <v>1</v>
      </c>
      <c r="P4" s="25" t="s">
        <v>4</v>
      </c>
      <c r="Q4" s="136" t="s">
        <v>25</v>
      </c>
      <c r="R4" s="127"/>
      <c r="S4" s="132"/>
      <c r="T4" s="124"/>
      <c r="U4" s="121"/>
    </row>
    <row r="5" spans="1:21" s="83" customFormat="1" ht="31.5" customHeight="1">
      <c r="A5" s="111" t="s">
        <v>42</v>
      </c>
      <c r="B5" s="112"/>
      <c r="C5" s="112"/>
      <c r="D5" s="112"/>
      <c r="E5" s="112"/>
      <c r="F5" s="112"/>
      <c r="G5" s="112"/>
      <c r="H5" s="112"/>
      <c r="I5" s="113"/>
      <c r="K5" s="139"/>
      <c r="L5" s="27" t="s">
        <v>9</v>
      </c>
      <c r="M5" s="28" t="s">
        <v>6</v>
      </c>
      <c r="N5" s="28" t="s">
        <v>7</v>
      </c>
      <c r="O5" s="28" t="s">
        <v>8</v>
      </c>
      <c r="P5" s="28" t="s">
        <v>4</v>
      </c>
      <c r="Q5" s="137"/>
      <c r="R5" s="128"/>
      <c r="S5" s="132"/>
      <c r="T5" s="125"/>
      <c r="U5" s="122"/>
    </row>
    <row r="6" spans="1:21" s="83" customFormat="1" ht="69.75" customHeight="1">
      <c r="A6" s="149" t="s">
        <v>62</v>
      </c>
      <c r="B6" s="150"/>
      <c r="C6" s="150"/>
      <c r="D6" s="150"/>
      <c r="E6" s="150"/>
      <c r="F6" s="150"/>
      <c r="G6" s="150"/>
      <c r="H6" s="150"/>
      <c r="I6" s="151"/>
      <c r="K6" s="56"/>
      <c r="L6" s="57"/>
      <c r="M6" s="57"/>
      <c r="N6" s="57"/>
      <c r="O6" s="57"/>
      <c r="P6" s="57"/>
      <c r="Q6" s="58"/>
      <c r="R6" s="42" t="s">
        <v>26</v>
      </c>
      <c r="S6" s="43"/>
      <c r="T6" s="29" t="s">
        <v>1</v>
      </c>
      <c r="U6" s="40"/>
    </row>
    <row r="7" spans="1:21" s="83" customFormat="1" ht="16.5" customHeight="1">
      <c r="A7" s="111"/>
      <c r="B7" s="112"/>
      <c r="C7" s="112"/>
      <c r="D7" s="112"/>
      <c r="E7" s="112"/>
      <c r="F7" s="112"/>
      <c r="G7" s="112"/>
      <c r="H7" s="112"/>
      <c r="I7" s="113"/>
      <c r="J7" s="84"/>
      <c r="K7" s="46"/>
      <c r="L7" s="47"/>
      <c r="M7" s="47"/>
      <c r="N7" s="47"/>
      <c r="O7" s="47"/>
      <c r="P7" s="47"/>
      <c r="Q7" s="48"/>
      <c r="R7" s="49"/>
      <c r="S7" s="50">
        <f>IF(T7=1,"","Alerte ≠1 ! =&gt;")</f>
      </c>
      <c r="T7" s="95">
        <f>T9+T13+T18</f>
        <v>1</v>
      </c>
      <c r="U7" s="41">
        <f>U9+U13+U18</f>
        <v>0</v>
      </c>
    </row>
    <row r="8" spans="1:21" s="83" customFormat="1" ht="37.5" customHeight="1">
      <c r="A8" s="148" t="s">
        <v>43</v>
      </c>
      <c r="B8" s="148"/>
      <c r="C8" s="148"/>
      <c r="D8" s="148"/>
      <c r="E8" s="148"/>
      <c r="F8" s="148"/>
      <c r="G8" s="148"/>
      <c r="H8" s="148"/>
      <c r="I8" s="148"/>
      <c r="J8" s="84"/>
      <c r="K8" s="51"/>
      <c r="L8" s="52"/>
      <c r="M8" s="52"/>
      <c r="N8" s="52"/>
      <c r="O8" s="52"/>
      <c r="P8" s="52"/>
      <c r="Q8" s="53"/>
      <c r="R8" s="54"/>
      <c r="S8" s="55"/>
      <c r="T8" s="30"/>
      <c r="U8" s="41"/>
    </row>
    <row r="9" spans="1:21" s="83" customFormat="1" ht="16.5" customHeight="1">
      <c r="A9" s="145" t="s">
        <v>44</v>
      </c>
      <c r="B9" s="146"/>
      <c r="C9" s="146"/>
      <c r="D9" s="146"/>
      <c r="E9" s="146"/>
      <c r="F9" s="146"/>
      <c r="G9" s="146"/>
      <c r="H9" s="146"/>
      <c r="I9" s="147"/>
      <c r="K9" s="31"/>
      <c r="L9" s="32"/>
      <c r="M9" s="32"/>
      <c r="N9" s="32"/>
      <c r="O9" s="32"/>
      <c r="P9" s="32"/>
      <c r="Q9" s="33">
        <f>IF(R9=1,"","Alerte ≠1 ! =&gt;")</f>
      </c>
      <c r="R9" s="44">
        <f>SUM(R10:R12)</f>
        <v>1</v>
      </c>
      <c r="S9" s="45">
        <f>SUM(S10:S12)</f>
        <v>0</v>
      </c>
      <c r="T9" s="95">
        <v>0.3333333333333333</v>
      </c>
      <c r="U9" s="85">
        <f>S9*T9</f>
        <v>0</v>
      </c>
    </row>
    <row r="10" spans="1:21" s="83" customFormat="1" ht="51" customHeight="1">
      <c r="A10" s="34">
        <v>1</v>
      </c>
      <c r="B10" s="86" t="s">
        <v>59</v>
      </c>
      <c r="C10" s="28"/>
      <c r="D10" s="28"/>
      <c r="E10" s="28"/>
      <c r="F10" s="28"/>
      <c r="G10" s="28"/>
      <c r="H10" s="87"/>
      <c r="I10" s="96"/>
      <c r="K10" s="35">
        <v>1</v>
      </c>
      <c r="L10" s="35">
        <f>IF(K10=1,$L$4,"")</f>
        <v>0</v>
      </c>
      <c r="M10" s="35">
        <f>IF(K10=2,$M$4,"")</f>
      </c>
      <c r="N10" s="35">
        <f>IF(K10=3,$N$4,"")</f>
      </c>
      <c r="O10" s="35">
        <f>IF(K10=4,$O$4,"")</f>
      </c>
      <c r="P10" s="35">
        <f>IF(K10=5,$P$4,"")</f>
      </c>
      <c r="Q10" s="35">
        <f>SUM(L10:P10)</f>
        <v>0</v>
      </c>
      <c r="R10" s="93">
        <v>0.3333333333333333</v>
      </c>
      <c r="S10" s="39">
        <f>Q10*R10</f>
        <v>0</v>
      </c>
      <c r="T10" s="36"/>
      <c r="U10" s="88"/>
    </row>
    <row r="11" spans="1:21" s="83" customFormat="1" ht="64.5" customHeight="1">
      <c r="A11" s="37">
        <f>A10+1</f>
        <v>2</v>
      </c>
      <c r="B11" s="86" t="s">
        <v>45</v>
      </c>
      <c r="C11" s="26"/>
      <c r="D11" s="26"/>
      <c r="E11" s="26"/>
      <c r="F11" s="26"/>
      <c r="G11" s="26"/>
      <c r="H11" s="89"/>
      <c r="I11" s="97"/>
      <c r="K11" s="35">
        <v>1</v>
      </c>
      <c r="L11" s="35">
        <f>IF(K11=1,$L$4,"")</f>
        <v>0</v>
      </c>
      <c r="M11" s="35">
        <f>IF(K11=2,$M$4,"")</f>
      </c>
      <c r="N11" s="35">
        <f>IF(K11=3,$N$4,"")</f>
      </c>
      <c r="O11" s="35">
        <f>IF(K11=4,$O$4,"")</f>
      </c>
      <c r="P11" s="35">
        <f>IF(K11=5,$P$4,"")</f>
      </c>
      <c r="Q11" s="35">
        <f>SUM(L11:P11)</f>
        <v>0</v>
      </c>
      <c r="R11" s="93">
        <v>0.3333333333333333</v>
      </c>
      <c r="S11" s="39">
        <f>Q11*R11</f>
        <v>0</v>
      </c>
      <c r="T11" s="36"/>
      <c r="U11" s="88"/>
    </row>
    <row r="12" spans="1:21" s="83" customFormat="1" ht="66" customHeight="1">
      <c r="A12" s="37">
        <f>A11+1</f>
        <v>3</v>
      </c>
      <c r="B12" s="86" t="s">
        <v>60</v>
      </c>
      <c r="C12" s="26"/>
      <c r="D12" s="26"/>
      <c r="E12" s="26"/>
      <c r="F12" s="26"/>
      <c r="G12" s="26"/>
      <c r="H12" s="98"/>
      <c r="I12" s="98"/>
      <c r="K12" s="35">
        <v>1</v>
      </c>
      <c r="L12" s="35">
        <f>IF(K12=1,$L$4,"")</f>
        <v>0</v>
      </c>
      <c r="M12" s="35">
        <f>IF(K12=2,$M$4,"")</f>
      </c>
      <c r="N12" s="35">
        <f>IF(K12=3,$N$4,"")</f>
      </c>
      <c r="O12" s="35">
        <f>IF(K12=4,$O$4,"")</f>
      </c>
      <c r="P12" s="35">
        <f>IF(K12=5,$P$4,"")</f>
      </c>
      <c r="Q12" s="35">
        <f>SUM(L12:P12)</f>
        <v>0</v>
      </c>
      <c r="R12" s="93">
        <v>0.3333333333333333</v>
      </c>
      <c r="S12" s="39">
        <f>Q12*R12</f>
        <v>0</v>
      </c>
      <c r="T12" s="36"/>
      <c r="U12" s="88"/>
    </row>
    <row r="13" spans="1:21" s="83" customFormat="1" ht="16.5" customHeight="1">
      <c r="A13" s="133" t="s">
        <v>46</v>
      </c>
      <c r="B13" s="134"/>
      <c r="C13" s="134"/>
      <c r="D13" s="134"/>
      <c r="E13" s="134"/>
      <c r="F13" s="134"/>
      <c r="G13" s="134"/>
      <c r="H13" s="134"/>
      <c r="I13" s="135"/>
      <c r="K13" s="31"/>
      <c r="L13" s="32"/>
      <c r="M13" s="32"/>
      <c r="N13" s="32"/>
      <c r="O13" s="32"/>
      <c r="P13" s="32"/>
      <c r="Q13" s="33">
        <f>IF(R13=1,"","Alerte ≠1 ! =&gt;")</f>
      </c>
      <c r="R13" s="94">
        <f>SUM(R14:R17)</f>
        <v>1</v>
      </c>
      <c r="S13" s="38">
        <f>SUM(S14:S17)</f>
        <v>0</v>
      </c>
      <c r="T13" s="95">
        <v>0.3333333333333333</v>
      </c>
      <c r="U13" s="85">
        <f>S13*T13</f>
        <v>0</v>
      </c>
    </row>
    <row r="14" spans="1:21" s="83" customFormat="1" ht="64.5" customHeight="1">
      <c r="A14" s="34">
        <v>1</v>
      </c>
      <c r="B14" s="86" t="s">
        <v>47</v>
      </c>
      <c r="C14" s="28"/>
      <c r="D14" s="28"/>
      <c r="E14" s="28"/>
      <c r="F14" s="28"/>
      <c r="G14" s="28"/>
      <c r="H14" s="87"/>
      <c r="I14" s="96"/>
      <c r="K14" s="35">
        <v>1</v>
      </c>
      <c r="L14" s="35">
        <f>IF(K14=1,$L$4,"")</f>
        <v>0</v>
      </c>
      <c r="M14" s="35">
        <f>IF(K14=2,$M$4,"")</f>
      </c>
      <c r="N14" s="35">
        <f>IF(K14=3,$N$4,"")</f>
      </c>
      <c r="O14" s="35">
        <f>IF(K14=4,$O$4,"")</f>
      </c>
      <c r="P14" s="35">
        <f>IF(K14=5,$P$4,"")</f>
      </c>
      <c r="Q14" s="35">
        <f>SUM(L14:P14)</f>
        <v>0</v>
      </c>
      <c r="R14" s="93">
        <v>0.25</v>
      </c>
      <c r="S14" s="39">
        <f>Q14*R14</f>
        <v>0</v>
      </c>
      <c r="T14" s="36"/>
      <c r="U14" s="88"/>
    </row>
    <row r="15" spans="1:21" s="83" customFormat="1" ht="51" customHeight="1">
      <c r="A15" s="37">
        <f>A14+1</f>
        <v>2</v>
      </c>
      <c r="B15" s="86" t="s">
        <v>48</v>
      </c>
      <c r="C15" s="26"/>
      <c r="D15" s="26"/>
      <c r="E15" s="26"/>
      <c r="F15" s="26"/>
      <c r="G15" s="26"/>
      <c r="H15" s="89"/>
      <c r="I15" s="99"/>
      <c r="K15" s="35">
        <v>1</v>
      </c>
      <c r="L15" s="35">
        <f>IF(K15=1,$L$4,"")</f>
        <v>0</v>
      </c>
      <c r="M15" s="35">
        <f>IF(K15=2,$M$4,"")</f>
      </c>
      <c r="N15" s="35">
        <f>IF(K15=3,$N$4,"")</f>
      </c>
      <c r="O15" s="35">
        <f>IF(K15=4,$O$4,"")</f>
      </c>
      <c r="P15" s="35">
        <f>IF(K15=5,$P$4,"")</f>
      </c>
      <c r="Q15" s="35">
        <f>SUM(L15:P15)</f>
        <v>0</v>
      </c>
      <c r="R15" s="93">
        <v>0.25</v>
      </c>
      <c r="S15" s="39">
        <f>Q15*R15</f>
        <v>0</v>
      </c>
      <c r="T15" s="36"/>
      <c r="U15" s="88"/>
    </row>
    <row r="16" spans="1:21" s="83" customFormat="1" ht="62.25" customHeight="1">
      <c r="A16" s="37">
        <f aca="true" t="shared" si="0" ref="A16:A26">A15+1</f>
        <v>3</v>
      </c>
      <c r="B16" s="86" t="s">
        <v>49</v>
      </c>
      <c r="C16" s="28"/>
      <c r="D16" s="28"/>
      <c r="E16" s="28"/>
      <c r="F16" s="28"/>
      <c r="G16" s="28"/>
      <c r="H16" s="87"/>
      <c r="I16" s="96"/>
      <c r="K16" s="35">
        <v>1</v>
      </c>
      <c r="L16" s="35">
        <f>IF(K16=1,$L$4,"")</f>
        <v>0</v>
      </c>
      <c r="M16" s="35">
        <f>IF(K16=2,$M$4,"")</f>
      </c>
      <c r="N16" s="35">
        <f>IF(K16=3,$N$4,"")</f>
      </c>
      <c r="O16" s="35">
        <f>IF(K16=4,$O$4,"")</f>
      </c>
      <c r="P16" s="35">
        <f>IF(K16=5,$P$4,"")</f>
      </c>
      <c r="Q16" s="35">
        <f>SUM(L16:P16)</f>
        <v>0</v>
      </c>
      <c r="R16" s="93">
        <v>0.25</v>
      </c>
      <c r="S16" s="39">
        <f>Q16*R16</f>
        <v>0</v>
      </c>
      <c r="T16" s="36"/>
      <c r="U16" s="88"/>
    </row>
    <row r="17" spans="1:21" s="83" customFormat="1" ht="51" customHeight="1">
      <c r="A17" s="37">
        <f t="shared" si="0"/>
        <v>4</v>
      </c>
      <c r="B17" s="86" t="s">
        <v>50</v>
      </c>
      <c r="C17" s="28"/>
      <c r="D17" s="28"/>
      <c r="E17" s="28"/>
      <c r="F17" s="28"/>
      <c r="G17" s="28"/>
      <c r="H17" s="87"/>
      <c r="I17" s="86"/>
      <c r="K17" s="35">
        <v>1</v>
      </c>
      <c r="L17" s="35">
        <f>IF(K17=1,$L$4,"")</f>
        <v>0</v>
      </c>
      <c r="M17" s="35">
        <f>IF(K17=2,$M$4,"")</f>
      </c>
      <c r="N17" s="35">
        <f>IF(K17=3,$N$4,"")</f>
      </c>
      <c r="O17" s="35">
        <f>IF(K17=4,$O$4,"")</f>
      </c>
      <c r="P17" s="35">
        <f>IF(K17=5,$P$4,"")</f>
      </c>
      <c r="Q17" s="35">
        <f>SUM(L17:P17)</f>
        <v>0</v>
      </c>
      <c r="R17" s="93">
        <v>0.25</v>
      </c>
      <c r="S17" s="39">
        <f>Q17*R17</f>
        <v>0</v>
      </c>
      <c r="T17" s="36"/>
      <c r="U17" s="88"/>
    </row>
    <row r="18" spans="1:21" s="83" customFormat="1" ht="16.5" customHeight="1">
      <c r="A18" s="133" t="s">
        <v>58</v>
      </c>
      <c r="B18" s="134"/>
      <c r="C18" s="134"/>
      <c r="D18" s="134"/>
      <c r="E18" s="134"/>
      <c r="F18" s="134"/>
      <c r="G18" s="134"/>
      <c r="H18" s="134"/>
      <c r="I18" s="135"/>
      <c r="K18" s="31"/>
      <c r="L18" s="32"/>
      <c r="M18" s="32"/>
      <c r="N18" s="32"/>
      <c r="O18" s="32"/>
      <c r="P18" s="32"/>
      <c r="Q18" s="33">
        <f>IF(R18=1,"","Alerte ≠1 ! =&gt;")</f>
      </c>
      <c r="R18" s="94">
        <f>SUM(R19:R39)</f>
        <v>1</v>
      </c>
      <c r="S18" s="38">
        <f>SUM(S19:S39)</f>
        <v>0</v>
      </c>
      <c r="T18" s="95">
        <v>0.3333333333333333</v>
      </c>
      <c r="U18" s="85">
        <f>S18*T18</f>
        <v>0</v>
      </c>
    </row>
    <row r="19" spans="1:21" s="83" customFormat="1" ht="51" customHeight="1">
      <c r="A19" s="34">
        <v>1</v>
      </c>
      <c r="B19" s="104" t="s">
        <v>61</v>
      </c>
      <c r="C19" s="28"/>
      <c r="D19" s="28"/>
      <c r="E19" s="28"/>
      <c r="F19" s="28"/>
      <c r="G19" s="28"/>
      <c r="H19" s="101"/>
      <c r="I19" s="101"/>
      <c r="K19" s="35">
        <v>1</v>
      </c>
      <c r="L19" s="35">
        <f aca="true" t="shared" si="1" ref="L19:L25">IF(K19=1,$L$4,"")</f>
        <v>0</v>
      </c>
      <c r="M19" s="35">
        <f aca="true" t="shared" si="2" ref="M19:M25">IF(K19=2,$M$4,"")</f>
      </c>
      <c r="N19" s="35">
        <f aca="true" t="shared" si="3" ref="N19:N25">IF(K19=3,$N$4,"")</f>
      </c>
      <c r="O19" s="35">
        <f aca="true" t="shared" si="4" ref="O19:O25">IF(K19=4,$O$4,"")</f>
      </c>
      <c r="P19" s="35">
        <f aca="true" t="shared" si="5" ref="P19:P25">IF(K19=5,$P$4,"")</f>
      </c>
      <c r="Q19" s="35">
        <f aca="true" t="shared" si="6" ref="Q19:Q25">SUM(L19:P19)</f>
        <v>0</v>
      </c>
      <c r="R19" s="93">
        <v>0.125</v>
      </c>
      <c r="S19" s="39">
        <f aca="true" t="shared" si="7" ref="S19:S25">Q19*R19</f>
        <v>0</v>
      </c>
      <c r="T19" s="36"/>
      <c r="U19" s="88"/>
    </row>
    <row r="20" spans="1:21" s="83" customFormat="1" ht="51" customHeight="1">
      <c r="A20" s="37">
        <f>A19+1</f>
        <v>2</v>
      </c>
      <c r="B20" s="104" t="s">
        <v>51</v>
      </c>
      <c r="C20" s="28"/>
      <c r="D20" s="28"/>
      <c r="E20" s="28"/>
      <c r="F20" s="28"/>
      <c r="G20" s="28"/>
      <c r="H20" s="100"/>
      <c r="I20" s="96"/>
      <c r="K20" s="35">
        <v>1</v>
      </c>
      <c r="L20" s="35">
        <f t="shared" si="1"/>
        <v>0</v>
      </c>
      <c r="M20" s="35">
        <f t="shared" si="2"/>
      </c>
      <c r="N20" s="35">
        <f t="shared" si="3"/>
      </c>
      <c r="O20" s="35">
        <f t="shared" si="4"/>
      </c>
      <c r="P20" s="35">
        <f t="shared" si="5"/>
      </c>
      <c r="Q20" s="35">
        <f t="shared" si="6"/>
        <v>0</v>
      </c>
      <c r="R20" s="93">
        <v>0.125</v>
      </c>
      <c r="S20" s="39">
        <f t="shared" si="7"/>
        <v>0</v>
      </c>
      <c r="T20" s="36"/>
      <c r="U20" s="88"/>
    </row>
    <row r="21" spans="1:21" s="83" customFormat="1" ht="51" customHeight="1">
      <c r="A21" s="37">
        <f t="shared" si="0"/>
        <v>3</v>
      </c>
      <c r="B21" s="104" t="s">
        <v>52</v>
      </c>
      <c r="C21" s="26"/>
      <c r="D21" s="26"/>
      <c r="E21" s="26"/>
      <c r="F21" s="26"/>
      <c r="G21" s="26"/>
      <c r="H21" s="101"/>
      <c r="I21" s="101"/>
      <c r="K21" s="35">
        <v>1</v>
      </c>
      <c r="L21" s="35">
        <f t="shared" si="1"/>
        <v>0</v>
      </c>
      <c r="M21" s="35">
        <f t="shared" si="2"/>
      </c>
      <c r="N21" s="35">
        <f t="shared" si="3"/>
      </c>
      <c r="O21" s="35">
        <f t="shared" si="4"/>
      </c>
      <c r="P21" s="35">
        <f t="shared" si="5"/>
      </c>
      <c r="Q21" s="35">
        <f t="shared" si="6"/>
        <v>0</v>
      </c>
      <c r="R21" s="93">
        <v>0.125</v>
      </c>
      <c r="S21" s="39">
        <f t="shared" si="7"/>
        <v>0</v>
      </c>
      <c r="T21" s="36"/>
      <c r="U21" s="88"/>
    </row>
    <row r="22" spans="1:21" s="83" customFormat="1" ht="51" customHeight="1">
      <c r="A22" s="37">
        <f t="shared" si="0"/>
        <v>4</v>
      </c>
      <c r="B22" s="104" t="s">
        <v>53</v>
      </c>
      <c r="C22" s="28"/>
      <c r="D22" s="28"/>
      <c r="E22" s="28"/>
      <c r="F22" s="28"/>
      <c r="G22" s="28"/>
      <c r="H22" s="101"/>
      <c r="I22" s="100"/>
      <c r="K22" s="35">
        <v>1</v>
      </c>
      <c r="L22" s="35">
        <f t="shared" si="1"/>
        <v>0</v>
      </c>
      <c r="M22" s="35">
        <f t="shared" si="2"/>
      </c>
      <c r="N22" s="35">
        <f t="shared" si="3"/>
      </c>
      <c r="O22" s="35">
        <f t="shared" si="4"/>
      </c>
      <c r="P22" s="35">
        <f t="shared" si="5"/>
      </c>
      <c r="Q22" s="35">
        <f t="shared" si="6"/>
        <v>0</v>
      </c>
      <c r="R22" s="93">
        <v>0.125</v>
      </c>
      <c r="S22" s="39">
        <f t="shared" si="7"/>
        <v>0</v>
      </c>
      <c r="T22" s="36"/>
      <c r="U22" s="88"/>
    </row>
    <row r="23" spans="1:21" s="83" customFormat="1" ht="51" customHeight="1">
      <c r="A23" s="37">
        <f t="shared" si="0"/>
        <v>5</v>
      </c>
      <c r="B23" s="104" t="s">
        <v>54</v>
      </c>
      <c r="C23" s="28"/>
      <c r="D23" s="28"/>
      <c r="E23" s="28"/>
      <c r="F23" s="28"/>
      <c r="G23" s="28"/>
      <c r="H23" s="101"/>
      <c r="I23" s="101"/>
      <c r="K23" s="35">
        <v>1</v>
      </c>
      <c r="L23" s="35">
        <f t="shared" si="1"/>
        <v>0</v>
      </c>
      <c r="M23" s="35">
        <f t="shared" si="2"/>
      </c>
      <c r="N23" s="35">
        <f t="shared" si="3"/>
      </c>
      <c r="O23" s="35">
        <f t="shared" si="4"/>
      </c>
      <c r="P23" s="35">
        <f t="shared" si="5"/>
      </c>
      <c r="Q23" s="35">
        <f t="shared" si="6"/>
        <v>0</v>
      </c>
      <c r="R23" s="93">
        <v>0.125</v>
      </c>
      <c r="S23" s="39">
        <f t="shared" si="7"/>
        <v>0</v>
      </c>
      <c r="T23" s="36"/>
      <c r="U23" s="88"/>
    </row>
    <row r="24" spans="1:21" s="83" customFormat="1" ht="51" customHeight="1">
      <c r="A24" s="37">
        <f t="shared" si="0"/>
        <v>6</v>
      </c>
      <c r="B24" s="104" t="s">
        <v>55</v>
      </c>
      <c r="C24" s="26"/>
      <c r="D24" s="26"/>
      <c r="E24" s="26"/>
      <c r="F24" s="26"/>
      <c r="G24" s="26"/>
      <c r="H24" s="102"/>
      <c r="I24" s="102"/>
      <c r="K24" s="35">
        <v>1</v>
      </c>
      <c r="L24" s="35">
        <f t="shared" si="1"/>
        <v>0</v>
      </c>
      <c r="M24" s="35">
        <f t="shared" si="2"/>
      </c>
      <c r="N24" s="35">
        <f t="shared" si="3"/>
      </c>
      <c r="O24" s="35">
        <f t="shared" si="4"/>
      </c>
      <c r="P24" s="35">
        <f t="shared" si="5"/>
      </c>
      <c r="Q24" s="35">
        <f t="shared" si="6"/>
        <v>0</v>
      </c>
      <c r="R24" s="93">
        <v>0.125</v>
      </c>
      <c r="S24" s="39">
        <f t="shared" si="7"/>
        <v>0</v>
      </c>
      <c r="T24" s="36"/>
      <c r="U24" s="88"/>
    </row>
    <row r="25" spans="1:21" s="83" customFormat="1" ht="51" customHeight="1">
      <c r="A25" s="37">
        <f t="shared" si="0"/>
        <v>7</v>
      </c>
      <c r="B25" s="104" t="s">
        <v>56</v>
      </c>
      <c r="C25" s="28"/>
      <c r="D25" s="28"/>
      <c r="E25" s="28"/>
      <c r="F25" s="28"/>
      <c r="G25" s="28"/>
      <c r="H25" s="100"/>
      <c r="I25" s="101"/>
      <c r="K25" s="35">
        <v>1</v>
      </c>
      <c r="L25" s="35">
        <f t="shared" si="1"/>
        <v>0</v>
      </c>
      <c r="M25" s="35">
        <f t="shared" si="2"/>
      </c>
      <c r="N25" s="35">
        <f t="shared" si="3"/>
      </c>
      <c r="O25" s="35">
        <f t="shared" si="4"/>
      </c>
      <c r="P25" s="35">
        <f t="shared" si="5"/>
      </c>
      <c r="Q25" s="35">
        <f t="shared" si="6"/>
        <v>0</v>
      </c>
      <c r="R25" s="93">
        <v>0.125</v>
      </c>
      <c r="S25" s="39">
        <f t="shared" si="7"/>
        <v>0</v>
      </c>
      <c r="T25" s="36"/>
      <c r="U25" s="88"/>
    </row>
    <row r="26" spans="1:21" s="83" customFormat="1" ht="51" customHeight="1">
      <c r="A26" s="34">
        <f t="shared" si="0"/>
        <v>8</v>
      </c>
      <c r="B26" s="104" t="s">
        <v>57</v>
      </c>
      <c r="C26" s="28"/>
      <c r="D26" s="28"/>
      <c r="E26" s="28"/>
      <c r="F26" s="28"/>
      <c r="G26" s="28"/>
      <c r="H26" s="103"/>
      <c r="I26" s="103"/>
      <c r="K26" s="35">
        <v>1</v>
      </c>
      <c r="L26" s="35">
        <f>IF(K26=1,$L$4,"")</f>
        <v>0</v>
      </c>
      <c r="M26" s="35">
        <f>IF(K26=2,$M$4,"")</f>
      </c>
      <c r="N26" s="35">
        <f>IF(K26=3,$N$4,"")</f>
      </c>
      <c r="O26" s="35">
        <f>IF(K26=4,$O$4,"")</f>
      </c>
      <c r="P26" s="35">
        <f>IF(K26=5,$P$4,"")</f>
      </c>
      <c r="Q26" s="35">
        <f>SUM(L26:P26)</f>
        <v>0</v>
      </c>
      <c r="R26" s="93">
        <v>0.125</v>
      </c>
      <c r="S26" s="39">
        <f>Q26*R26</f>
        <v>0</v>
      </c>
      <c r="T26" s="36"/>
      <c r="U26" s="88"/>
    </row>
  </sheetData>
  <sheetProtection/>
  <mergeCells count="18">
    <mergeCell ref="A18:I18"/>
    <mergeCell ref="A7:I7"/>
    <mergeCell ref="Q4:Q5"/>
    <mergeCell ref="K4:K5"/>
    <mergeCell ref="L3:Q3"/>
    <mergeCell ref="A13:I13"/>
    <mergeCell ref="A4:B4"/>
    <mergeCell ref="A9:I9"/>
    <mergeCell ref="A8:I8"/>
    <mergeCell ref="A6:I6"/>
    <mergeCell ref="K1:Q2"/>
    <mergeCell ref="A5:I5"/>
    <mergeCell ref="S1:U2"/>
    <mergeCell ref="U3:U5"/>
    <mergeCell ref="T3:T5"/>
    <mergeCell ref="R3:R5"/>
    <mergeCell ref="R1:R2"/>
    <mergeCell ref="S3:S5"/>
  </mergeCells>
  <printOptions/>
  <pageMargins left="0.39000000000000007" right="0.39000000000000007" top="0.39000000000000007" bottom="0.39000000000000007" header="0.51" footer="0.51"/>
  <pageSetup firstPageNumber="2" useFirstPageNumber="1" orientation="landscape" paperSize="9" scale="60" r:id="rId4"/>
  <headerFooter alignWithMargins="0">
    <oddHeader>&amp;L&amp;CDiagnostic suivant le Livre des Références - Comité National d'Evaluation&amp;R</oddHeader>
    <oddFooter>&amp;L&amp;CCNE_grille_recherche_01.xls&amp;RPage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O11"/>
  <sheetViews>
    <sheetView zoomScalePageLayoutView="0" workbookViewId="0" topLeftCell="A1">
      <selection activeCell="C13" sqref="C13"/>
    </sheetView>
  </sheetViews>
  <sheetFormatPr defaultColWidth="10.8515625" defaultRowHeight="12.75"/>
  <cols>
    <col min="1" max="1" width="100.421875" style="67" customWidth="1"/>
    <col min="2" max="2" width="18.421875" style="68" customWidth="1"/>
    <col min="3" max="11" width="8.28125" style="66" customWidth="1"/>
    <col min="12" max="15" width="10.140625" style="59" customWidth="1"/>
    <col min="16" max="16384" width="10.8515625" style="66" customWidth="1"/>
  </cols>
  <sheetData>
    <row r="1" spans="1:3" ht="25.5" customHeight="1">
      <c r="A1" s="3" t="s">
        <v>5</v>
      </c>
      <c r="B1" s="12"/>
      <c r="C1" s="65"/>
    </row>
    <row r="2" spans="3:5" ht="25.5" customHeight="1">
      <c r="C2" s="69"/>
      <c r="D2" s="70"/>
      <c r="E2" s="70"/>
    </row>
    <row r="3" spans="1:15" s="2" customFormat="1" ht="25.5" customHeight="1">
      <c r="A3" s="15" t="s">
        <v>29</v>
      </c>
      <c r="B3" s="16" t="s">
        <v>24</v>
      </c>
      <c r="L3" s="59"/>
      <c r="M3" s="59"/>
      <c r="N3" s="59"/>
      <c r="O3" s="59"/>
    </row>
    <row r="4" spans="1:15" s="2" customFormat="1" ht="25.5" customHeight="1">
      <c r="A4" s="13">
        <f>'2) Grille d''évaluation'!A7</f>
        <v>0</v>
      </c>
      <c r="B4" s="14">
        <f>'2) Grille d''évaluation'!U7</f>
        <v>0</v>
      </c>
      <c r="D4" s="152" t="s">
        <v>38</v>
      </c>
      <c r="E4" s="153"/>
      <c r="F4" s="153"/>
      <c r="G4" s="153"/>
      <c r="H4" s="153"/>
      <c r="I4" s="153"/>
      <c r="J4" s="153"/>
      <c r="K4" s="154"/>
      <c r="L4" s="155" t="s">
        <v>39</v>
      </c>
      <c r="M4" s="156"/>
      <c r="N4" s="156"/>
      <c r="O4" s="157"/>
    </row>
    <row r="5" spans="1:15" ht="25.5" customHeight="1">
      <c r="A5" s="66"/>
      <c r="D5" s="71"/>
      <c r="E5" s="72"/>
      <c r="F5" s="72"/>
      <c r="G5" s="72"/>
      <c r="H5" s="72"/>
      <c r="I5" s="72"/>
      <c r="J5" s="72"/>
      <c r="K5" s="73"/>
      <c r="L5" s="74"/>
      <c r="M5" s="75"/>
      <c r="N5" s="75"/>
      <c r="O5" s="76"/>
    </row>
    <row r="6" spans="1:15" s="2" customFormat="1" ht="25.5" customHeight="1">
      <c r="A6" s="17" t="s">
        <v>30</v>
      </c>
      <c r="B6" s="18" t="s">
        <v>24</v>
      </c>
      <c r="D6" s="62">
        <v>1</v>
      </c>
      <c r="E6" s="62">
        <v>2</v>
      </c>
      <c r="F6" s="62">
        <v>3</v>
      </c>
      <c r="G6" s="62">
        <v>4</v>
      </c>
      <c r="H6" s="62">
        <v>5</v>
      </c>
      <c r="I6" s="62">
        <v>6</v>
      </c>
      <c r="J6" s="62">
        <v>7</v>
      </c>
      <c r="K6" s="62">
        <v>8</v>
      </c>
      <c r="L6" s="62" t="s">
        <v>34</v>
      </c>
      <c r="M6" s="62" t="s">
        <v>35</v>
      </c>
      <c r="N6" s="62" t="s">
        <v>36</v>
      </c>
      <c r="O6" s="62" t="s">
        <v>37</v>
      </c>
    </row>
    <row r="7" spans="1:15" s="11" customFormat="1" ht="25.5" customHeight="1">
      <c r="A7" s="19">
        <f>'2) Grille d''évaluation'!A7</f>
        <v>0</v>
      </c>
      <c r="B7" s="20"/>
      <c r="D7" s="63"/>
      <c r="E7" s="63"/>
      <c r="F7" s="63"/>
      <c r="G7" s="63"/>
      <c r="H7" s="63"/>
      <c r="I7" s="63"/>
      <c r="J7" s="63"/>
      <c r="K7" s="63"/>
      <c r="L7" s="63"/>
      <c r="M7" s="64" t="s">
        <v>40</v>
      </c>
      <c r="N7" s="63"/>
      <c r="O7" s="63"/>
    </row>
    <row r="8" spans="1:15" ht="25.5" customHeight="1">
      <c r="A8" s="77" t="str">
        <f>'2) Grille d''évaluation'!A9:I9</f>
        <v>A.I.1  Ambiance de travail</v>
      </c>
      <c r="B8" s="78">
        <f>'2) Grille d''évaluation'!S9</f>
        <v>0</v>
      </c>
      <c r="D8" s="92">
        <f>B8</f>
        <v>0</v>
      </c>
      <c r="E8" s="92"/>
      <c r="F8" s="92"/>
      <c r="G8" s="92"/>
      <c r="H8" s="92"/>
      <c r="I8" s="92"/>
      <c r="J8" s="92"/>
      <c r="K8" s="92"/>
      <c r="L8" s="61">
        <f>AVERAGE(D8:K8)</f>
        <v>0</v>
      </c>
      <c r="M8" s="60" t="e">
        <f>STDEV(D8:K8)</f>
        <v>#DIV/0!</v>
      </c>
      <c r="N8" s="16" t="e">
        <f>L8+M8</f>
        <v>#DIV/0!</v>
      </c>
      <c r="O8" s="16" t="e">
        <f>L8-M8</f>
        <v>#DIV/0!</v>
      </c>
    </row>
    <row r="9" spans="1:15" ht="25.5" customHeight="1">
      <c r="A9" s="77" t="str">
        <f>'2) Grille d''évaluation'!A13:I13</f>
        <v>A.I.2 Système électrique</v>
      </c>
      <c r="B9" s="78">
        <f>'2) Grille d''évaluation'!S13</f>
        <v>0</v>
      </c>
      <c r="D9" s="92">
        <f>B9</f>
        <v>0</v>
      </c>
      <c r="E9" s="92"/>
      <c r="F9" s="92"/>
      <c r="G9" s="92"/>
      <c r="H9" s="92"/>
      <c r="I9" s="92"/>
      <c r="J9" s="92"/>
      <c r="K9" s="92"/>
      <c r="L9" s="61">
        <f>AVERAGE(D9:K9)</f>
        <v>0</v>
      </c>
      <c r="M9" s="60" t="e">
        <f>STDEV(D9:K9)</f>
        <v>#DIV/0!</v>
      </c>
      <c r="N9" s="16" t="e">
        <f>L9+M9</f>
        <v>#DIV/0!</v>
      </c>
      <c r="O9" s="16" t="e">
        <f>L9-M9</f>
        <v>#DIV/0!</v>
      </c>
    </row>
    <row r="10" spans="1:15" ht="25.5" customHeight="1">
      <c r="A10" s="77" t="str">
        <f>'2) Grille d''évaluation'!A18:I18</f>
        <v>A.I.3 Sécurité des personnes</v>
      </c>
      <c r="B10" s="78">
        <f>'2) Grille d''évaluation'!S18</f>
        <v>0</v>
      </c>
      <c r="D10" s="92">
        <f>B10</f>
        <v>0</v>
      </c>
      <c r="E10" s="92"/>
      <c r="F10" s="92"/>
      <c r="G10" s="92"/>
      <c r="H10" s="92"/>
      <c r="I10" s="92"/>
      <c r="J10" s="92"/>
      <c r="K10" s="92"/>
      <c r="L10" s="61">
        <f>AVERAGE(D10:K10)</f>
        <v>0</v>
      </c>
      <c r="M10" s="60" t="e">
        <f>STDEV(D10:K10)</f>
        <v>#DIV/0!</v>
      </c>
      <c r="N10" s="16" t="e">
        <f>L10+M10</f>
        <v>#DIV/0!</v>
      </c>
      <c r="O10" s="16" t="e">
        <f>L10-M10</f>
        <v>#DIV/0!</v>
      </c>
    </row>
    <row r="11" spans="1:15" ht="25.5" customHeight="1">
      <c r="A11" s="77"/>
      <c r="B11" s="78"/>
      <c r="D11" s="92">
        <f>B11</f>
        <v>0</v>
      </c>
      <c r="E11" s="92"/>
      <c r="F11" s="92"/>
      <c r="G11" s="92"/>
      <c r="H11" s="92"/>
      <c r="I11" s="92"/>
      <c r="J11" s="92"/>
      <c r="K11" s="92"/>
      <c r="L11" s="61">
        <f>AVERAGE(D11:K11)</f>
        <v>0</v>
      </c>
      <c r="M11" s="60" t="e">
        <f>STDEV(D11:K11)</f>
        <v>#DIV/0!</v>
      </c>
      <c r="N11" s="16" t="e">
        <f>L11+M11</f>
        <v>#DIV/0!</v>
      </c>
      <c r="O11" s="16" t="e">
        <f>L11-M11</f>
        <v>#DIV/0!</v>
      </c>
    </row>
  </sheetData>
  <sheetProtection/>
  <mergeCells count="2">
    <mergeCell ref="D4:K4"/>
    <mergeCell ref="L4:O4"/>
  </mergeCells>
  <printOptions/>
  <pageMargins left="0.32" right="0.32" top="0.984251969" bottom="0.984251969" header="0.49" footer="0.49"/>
  <pageSetup firstPageNumber="18" useFirstPageNumber="1" horizontalDpi="600" verticalDpi="600" orientation="landscape" paperSize="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E37:F37"/>
  <sheetViews>
    <sheetView zoomScale="70" zoomScaleNormal="70" zoomScalePageLayoutView="0" workbookViewId="0" topLeftCell="A1">
      <selection activeCell="K16" sqref="K16"/>
    </sheetView>
  </sheetViews>
  <sheetFormatPr defaultColWidth="11.421875" defaultRowHeight="12.75"/>
  <cols>
    <col min="7" max="7" width="13.140625" style="0" bestFit="1" customWidth="1"/>
  </cols>
  <sheetData>
    <row r="37" spans="5:6" ht="12.75">
      <c r="E37" s="4"/>
      <c r="F37" s="5"/>
    </row>
  </sheetData>
  <sheetProtection/>
  <printOptions/>
  <pageMargins left="0.39000000000000007" right="0.2" top="0.98" bottom="0.98" header="0.51" footer="0.51"/>
  <pageSetup horizontalDpi="600" verticalDpi="600" orientation="landscape" paperSize="9"/>
  <headerFooter alignWithMargins="0">
    <oddFooter>&amp;L&amp;9Edition du &amp;D&amp;C&amp;9© 2004 G. Farges&amp;Rpage n° &amp;P/&amp;N</oddFooter>
  </headerFooter>
  <drawing r:id="rId1"/>
</worksheet>
</file>

<file path=xl/worksheets/sheet5.xml><?xml version="1.0" encoding="utf-8"?>
<worksheet xmlns="http://schemas.openxmlformats.org/spreadsheetml/2006/main" xmlns:r="http://schemas.openxmlformats.org/officeDocument/2006/relationships">
  <dimension ref="A2:D16"/>
  <sheetViews>
    <sheetView zoomScalePageLayoutView="0" workbookViewId="0" topLeftCell="A1">
      <selection activeCell="B19" sqref="B19"/>
    </sheetView>
  </sheetViews>
  <sheetFormatPr defaultColWidth="11.421875" defaultRowHeight="12.75"/>
  <cols>
    <col min="1" max="1" width="19.8515625" style="0" customWidth="1"/>
    <col min="2" max="4" width="30.28125" style="0" customWidth="1"/>
  </cols>
  <sheetData>
    <row r="2" ht="12.75">
      <c r="C2" s="1"/>
    </row>
    <row r="5" spans="1:4" ht="12.75">
      <c r="A5" s="1"/>
      <c r="D5" s="4" t="s">
        <v>41</v>
      </c>
    </row>
    <row r="8" spans="2:4" ht="12.75">
      <c r="B8" s="6" t="s">
        <v>18</v>
      </c>
      <c r="C8" s="6" t="s">
        <v>19</v>
      </c>
      <c r="D8" s="6" t="s">
        <v>20</v>
      </c>
    </row>
    <row r="9" spans="1:4" ht="30" customHeight="1">
      <c r="A9" s="7" t="s">
        <v>11</v>
      </c>
      <c r="B9" s="9"/>
      <c r="C9" s="9"/>
      <c r="D9" s="9"/>
    </row>
    <row r="10" spans="1:4" ht="27.75" customHeight="1">
      <c r="A10" s="7" t="s">
        <v>10</v>
      </c>
      <c r="B10" s="9"/>
      <c r="C10" s="9"/>
      <c r="D10" s="9"/>
    </row>
    <row r="11" spans="1:4" ht="70.5" customHeight="1">
      <c r="A11" s="8" t="s">
        <v>12</v>
      </c>
      <c r="B11" s="9"/>
      <c r="C11" s="9"/>
      <c r="D11" s="9"/>
    </row>
    <row r="12" spans="1:4" ht="69.75" customHeight="1">
      <c r="A12" s="8" t="s">
        <v>13</v>
      </c>
      <c r="B12" s="9"/>
      <c r="C12" s="9"/>
      <c r="D12" s="9"/>
    </row>
    <row r="13" spans="1:4" ht="62.25" customHeight="1">
      <c r="A13" s="8" t="s">
        <v>14</v>
      </c>
      <c r="B13" s="9"/>
      <c r="C13" s="9"/>
      <c r="D13" s="9"/>
    </row>
    <row r="14" spans="1:4" ht="70.5" customHeight="1">
      <c r="A14" s="8" t="s">
        <v>15</v>
      </c>
      <c r="B14" s="9"/>
      <c r="C14" s="9"/>
      <c r="D14" s="9"/>
    </row>
    <row r="15" spans="1:4" ht="64.5" customHeight="1">
      <c r="A15" s="8" t="s">
        <v>16</v>
      </c>
      <c r="B15" s="9"/>
      <c r="C15" s="9"/>
      <c r="D15" s="9"/>
    </row>
    <row r="16" spans="1:4" ht="64.5" customHeight="1">
      <c r="A16" s="8" t="s">
        <v>17</v>
      </c>
      <c r="B16" s="9"/>
      <c r="C16" s="9"/>
      <c r="D16" s="9"/>
    </row>
  </sheetData>
  <sheetProtection/>
  <printOptions/>
  <pageMargins left="0.3937007874015748" right="0.3937007874015748" top="0.3937007874015748" bottom="0.3937007874015748" header="0" footer="0"/>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Jean-Pierre</cp:lastModifiedBy>
  <cp:lastPrinted>2004-05-31T13:19:37Z</cp:lastPrinted>
  <dcterms:created xsi:type="dcterms:W3CDTF">2004-01-18T21:06:38Z</dcterms:created>
  <dcterms:modified xsi:type="dcterms:W3CDTF">2012-01-11T22:27:56Z</dcterms:modified>
  <cp:category/>
  <cp:version/>
  <cp:contentType/>
  <cp:contentStatus/>
</cp:coreProperties>
</file>