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tage\Nouvelle version\"/>
    </mc:Choice>
  </mc:AlternateContent>
  <bookViews>
    <workbookView xWindow="0" yWindow="0" windowWidth="25200" windowHeight="11925" tabRatio="777"/>
  </bookViews>
  <sheets>
    <sheet name="Présentation" sheetId="2" r:id="rId1"/>
    <sheet name="MaturitéStratégieDoc" sheetId="1" r:id="rId2"/>
    <sheet name="RésultatStratégieDoc" sheetId="4" r:id="rId3"/>
    <sheet name="Calculs" sheetId="5" state="hidden" r:id="rId4"/>
    <sheet name="StratégieGouvGuidée" sheetId="3" r:id="rId5"/>
    <sheet name="RésultatStratégieGouvGuidée" sheetId="10" r:id="rId6"/>
    <sheet name="StratégieGouvQuestionnaire" sheetId="8" r:id="rId7"/>
    <sheet name="StratégieArchiGuidée" sheetId="6" r:id="rId8"/>
    <sheet name="RésultatStratégieArchi1" sheetId="9" r:id="rId9"/>
    <sheet name="StratégieArchiQuestionnaire" sheetId="7" r:id="rId10"/>
  </sheets>
  <definedNames>
    <definedName name="_xlnm.Print_Area" localSheetId="1">MaturitéStratégieDoc!$A$1:$M$26</definedName>
    <definedName name="_xlnm.Print_Area" localSheetId="8">RésultatStratégieArchi1!$A$1:$C$52</definedName>
    <definedName name="_xlnm.Print_Area" localSheetId="2">RésultatStratégieDoc!$A$1:$C$34</definedName>
    <definedName name="_xlnm.Print_Area" localSheetId="5">RésultatStratégieGouvGuidée!$A$1:$C$47</definedName>
    <definedName name="_xlnm.Print_Area" localSheetId="7">StratégieArchiGuidée!$A$1:$H$58</definedName>
    <definedName name="_xlnm.Print_Area" localSheetId="9">StratégieArchiQuestionnaire!$A$1:$E$79</definedName>
    <definedName name="_xlnm.Print_Area" localSheetId="4">StratégieGouvGuidée!$A$1:$G$60</definedName>
    <definedName name="_xlnm.Print_Area" localSheetId="6">StratégieGouvQuestionnaire!$A$1:$E$58</definedName>
  </definedNames>
  <calcPr calcId="152511"/>
</workbook>
</file>

<file path=xl/calcChain.xml><?xml version="1.0" encoding="utf-8"?>
<calcChain xmlns="http://schemas.openxmlformats.org/spreadsheetml/2006/main">
  <c r="B4" i="10" l="1"/>
  <c r="B5" i="10"/>
  <c r="B3" i="10"/>
  <c r="J8" i="1" l="1"/>
  <c r="J9" i="1"/>
  <c r="J10" i="1"/>
  <c r="J11" i="1"/>
  <c r="J12" i="1"/>
  <c r="J15" i="1"/>
  <c r="J16" i="1"/>
  <c r="J17" i="1"/>
  <c r="J18" i="1"/>
  <c r="J19" i="1"/>
  <c r="J22" i="1"/>
  <c r="J23" i="1"/>
  <c r="J24" i="1"/>
  <c r="J25" i="1"/>
  <c r="J26" i="1"/>
  <c r="B51" i="9"/>
  <c r="B48" i="9"/>
  <c r="B45" i="9"/>
  <c r="B42" i="9"/>
  <c r="B38" i="9"/>
  <c r="B35" i="9"/>
  <c r="B32" i="9"/>
  <c r="B29" i="9"/>
  <c r="B25" i="9"/>
  <c r="B22" i="9"/>
  <c r="B19" i="9"/>
  <c r="B16" i="9"/>
  <c r="B12" i="9"/>
  <c r="B9" i="9"/>
  <c r="B46" i="10"/>
  <c r="B43" i="10"/>
  <c r="B40" i="10"/>
  <c r="B36" i="10"/>
  <c r="B33" i="10"/>
  <c r="B30" i="10"/>
  <c r="B26" i="10"/>
  <c r="B23" i="10"/>
  <c r="B19" i="10"/>
  <c r="B15" i="10"/>
  <c r="B12" i="10"/>
  <c r="B9" i="10"/>
  <c r="B47" i="10"/>
  <c r="B44" i="10"/>
  <c r="B41" i="10"/>
  <c r="B37" i="10"/>
  <c r="B34" i="10"/>
  <c r="B31" i="10"/>
  <c r="B27" i="10"/>
  <c r="B24" i="10"/>
  <c r="B20" i="10"/>
  <c r="B16" i="10"/>
  <c r="B13" i="10"/>
  <c r="B10" i="10"/>
  <c r="I16" i="3"/>
  <c r="I22" i="3"/>
  <c r="I27" i="3"/>
  <c r="I31" i="3"/>
  <c r="I37" i="3"/>
  <c r="I42" i="3"/>
  <c r="I45" i="3"/>
  <c r="I50" i="3"/>
  <c r="I53" i="3"/>
  <c r="I56" i="3"/>
  <c r="I11" i="3"/>
  <c r="K8" i="1" l="1"/>
  <c r="L8" i="1"/>
  <c r="B5" i="9"/>
  <c r="B4" i="9"/>
  <c r="B3" i="9"/>
  <c r="B52" i="9"/>
  <c r="B49" i="9"/>
  <c r="B46" i="9"/>
  <c r="B43" i="9"/>
  <c r="B36" i="9"/>
  <c r="B33" i="9"/>
  <c r="B30" i="9"/>
  <c r="B26" i="9"/>
  <c r="B23" i="9"/>
  <c r="B20" i="9"/>
  <c r="B10" i="9"/>
  <c r="C6" i="5" l="1"/>
  <c r="B6" i="5"/>
  <c r="E11" i="5" l="1"/>
  <c r="E15" i="5"/>
  <c r="E19" i="5"/>
  <c r="E23" i="5"/>
  <c r="E27" i="5"/>
  <c r="E31" i="5"/>
  <c r="E35" i="5"/>
  <c r="E39" i="5"/>
  <c r="E43" i="5"/>
  <c r="E47" i="5"/>
  <c r="E51" i="5"/>
  <c r="E10" i="5"/>
  <c r="E17" i="5"/>
  <c r="E33" i="5"/>
  <c r="E45" i="5"/>
  <c r="E53" i="5"/>
  <c r="E12" i="5"/>
  <c r="E16" i="5"/>
  <c r="E20" i="5"/>
  <c r="E24" i="5"/>
  <c r="E28" i="5"/>
  <c r="E32" i="5"/>
  <c r="E36" i="5"/>
  <c r="E40" i="5"/>
  <c r="E44" i="5"/>
  <c r="E48" i="5"/>
  <c r="E52" i="5"/>
  <c r="E13" i="5"/>
  <c r="E25" i="5"/>
  <c r="E37" i="5"/>
  <c r="E49" i="5"/>
  <c r="E14" i="5"/>
  <c r="E18" i="5"/>
  <c r="E22" i="5"/>
  <c r="E26" i="5"/>
  <c r="E30" i="5"/>
  <c r="E34" i="5"/>
  <c r="E38" i="5"/>
  <c r="E42" i="5"/>
  <c r="E46" i="5"/>
  <c r="E50" i="5"/>
  <c r="E54" i="5"/>
  <c r="E21" i="5"/>
  <c r="E29" i="5"/>
  <c r="E41" i="5"/>
  <c r="F12" i="5"/>
  <c r="F16" i="5"/>
  <c r="F20" i="5"/>
  <c r="F24" i="5"/>
  <c r="F28" i="5"/>
  <c r="F32" i="5"/>
  <c r="F36" i="5"/>
  <c r="F40" i="5"/>
  <c r="F44" i="5"/>
  <c r="F48" i="5"/>
  <c r="F52" i="5"/>
  <c r="F18" i="5"/>
  <c r="G18" i="5" s="1"/>
  <c r="F26" i="5"/>
  <c r="F38" i="5"/>
  <c r="F50" i="5"/>
  <c r="F13" i="5"/>
  <c r="F17" i="5"/>
  <c r="F21" i="5"/>
  <c r="F25" i="5"/>
  <c r="F29" i="5"/>
  <c r="F33" i="5"/>
  <c r="G33" i="5" s="1"/>
  <c r="F37" i="5"/>
  <c r="F41" i="5"/>
  <c r="F45" i="5"/>
  <c r="F49" i="5"/>
  <c r="F53" i="5"/>
  <c r="F14" i="5"/>
  <c r="G14" i="5" s="1"/>
  <c r="F22" i="5"/>
  <c r="F30" i="5"/>
  <c r="F42" i="5"/>
  <c r="G42" i="5" s="1"/>
  <c r="F54" i="5"/>
  <c r="F11" i="5"/>
  <c r="G11" i="5" s="1"/>
  <c r="F15" i="5"/>
  <c r="G15" i="5" s="1"/>
  <c r="F19" i="5"/>
  <c r="G19" i="5" s="1"/>
  <c r="F23" i="5"/>
  <c r="G23" i="5" s="1"/>
  <c r="F27" i="5"/>
  <c r="G27" i="5" s="1"/>
  <c r="F31" i="5"/>
  <c r="G31" i="5" s="1"/>
  <c r="F35" i="5"/>
  <c r="G35" i="5" s="1"/>
  <c r="F39" i="5"/>
  <c r="G39" i="5" s="1"/>
  <c r="F43" i="5"/>
  <c r="G43" i="5" s="1"/>
  <c r="F47" i="5"/>
  <c r="G47" i="5" s="1"/>
  <c r="F51" i="5"/>
  <c r="G51" i="5" s="1"/>
  <c r="F10" i="5"/>
  <c r="G10" i="5" s="1"/>
  <c r="F34" i="5"/>
  <c r="G34" i="5" s="1"/>
  <c r="F46" i="5"/>
  <c r="G17" i="5" l="1"/>
  <c r="G44" i="5"/>
  <c r="G28" i="5"/>
  <c r="G12" i="5"/>
  <c r="G41" i="5"/>
  <c r="G25" i="5"/>
  <c r="G54" i="5"/>
  <c r="H54" i="5" s="1"/>
  <c r="G21" i="5"/>
  <c r="G37" i="5"/>
  <c r="G48" i="5"/>
  <c r="G32" i="5"/>
  <c r="G16" i="5"/>
  <c r="G22" i="5"/>
  <c r="G50" i="5"/>
  <c r="G38" i="5"/>
  <c r="G52" i="5"/>
  <c r="G36" i="5"/>
  <c r="G20" i="5"/>
  <c r="G49" i="5"/>
  <c r="G26" i="5"/>
  <c r="G45" i="5"/>
  <c r="G53" i="5"/>
  <c r="G46" i="5"/>
  <c r="G30" i="5"/>
  <c r="G29" i="5"/>
  <c r="G13" i="5"/>
  <c r="G40" i="5"/>
  <c r="G24" i="5"/>
  <c r="H10" i="5" l="1"/>
  <c r="H23" i="5"/>
  <c r="H40" i="5"/>
  <c r="H49" i="5"/>
  <c r="A4" i="4" l="1"/>
  <c r="B4" i="4" s="1"/>
</calcChain>
</file>

<file path=xl/comments1.xml><?xml version="1.0" encoding="utf-8"?>
<comments xmlns="http://schemas.openxmlformats.org/spreadsheetml/2006/main">
  <authors>
    <author>Florie</author>
  </authors>
  <commentList>
    <comment ref="G9" authorId="0" shapeId="0">
      <text>
        <r>
          <rPr>
            <sz val="9"/>
            <color indexed="81"/>
            <rFont val="Tahoma"/>
            <family val="2"/>
          </rPr>
          <t>Si la valeur 2 est présente, cela signifique que c'est à ce niveau que les valeurs calculées appartiennent.</t>
        </r>
      </text>
    </comment>
  </commentList>
</comments>
</file>

<file path=xl/comments2.xml><?xml version="1.0" encoding="utf-8"?>
<comments xmlns="http://schemas.openxmlformats.org/spreadsheetml/2006/main">
  <authors>
    <author>Florie</author>
  </authors>
  <commentList>
    <comment ref="C31" authorId="0" shapeId="0">
      <text>
        <r>
          <rPr>
            <sz val="9"/>
            <color indexed="81"/>
            <rFont val="Tahoma"/>
            <family val="2"/>
          </rPr>
          <t>L'indexation des données présente le moyen de retrouver un document ou une information</t>
        </r>
      </text>
    </comment>
  </commentList>
</comments>
</file>

<file path=xl/sharedStrings.xml><?xml version="1.0" encoding="utf-8"?>
<sst xmlns="http://schemas.openxmlformats.org/spreadsheetml/2006/main" count="413" uniqueCount="300">
  <si>
    <t>Objectifs de la stratégie documentaire</t>
  </si>
  <si>
    <t>Gestion de la gouvernance documentaire</t>
  </si>
  <si>
    <t>Conformité aux exigences légales</t>
  </si>
  <si>
    <t>Valeur de référence</t>
  </si>
  <si>
    <t>Calcul de pondération</t>
  </si>
  <si>
    <t>Satisfaction aux exigences</t>
  </si>
  <si>
    <t>Gestion des informations</t>
  </si>
  <si>
    <t>Grille d'évaluation de la maturité de la stratégie documentaire</t>
  </si>
  <si>
    <t>Calculs de la maturité de la stratégie documentaire</t>
  </si>
  <si>
    <t>Nom :</t>
  </si>
  <si>
    <t>Prénom :</t>
  </si>
  <si>
    <t>Grille de définition de la stratégie de gouvernance documentaire</t>
  </si>
  <si>
    <t>Gestion de l'environnement légal et réglementaire</t>
  </si>
  <si>
    <t>1.1</t>
  </si>
  <si>
    <t>Gestion du périmètre documentaire</t>
  </si>
  <si>
    <t>Gestion de la communication et de l'accès aux documents</t>
  </si>
  <si>
    <t>Toutes les activités sont prises en compte</t>
  </si>
  <si>
    <t>Seules les activités "critiques" sont prises en compte</t>
  </si>
  <si>
    <t>Activités</t>
  </si>
  <si>
    <t>Liste des documents</t>
  </si>
  <si>
    <t>Tous les supports sont pris en compte</t>
  </si>
  <si>
    <t>Seuls les supports papiers sont pris en compte</t>
  </si>
  <si>
    <t>Seuls les supports numériques sont pris en compte</t>
  </si>
  <si>
    <t>Tous les types de documents sont pris en compte</t>
  </si>
  <si>
    <t>Seuls certains types de documents sont pris en compte</t>
  </si>
  <si>
    <t>Tous les documents sont pris en compte</t>
  </si>
  <si>
    <t>Communication</t>
  </si>
  <si>
    <t>Les accès aux documents sont contrôlés</t>
  </si>
  <si>
    <t>Les accès aux documents sont libres</t>
  </si>
  <si>
    <t>Sécurité</t>
  </si>
  <si>
    <t>Sécurité des documents confidentiels</t>
  </si>
  <si>
    <t>Les documents qui sont classés confidentiels le restent</t>
  </si>
  <si>
    <t>Les documents qui sont classés confidentiels peuvent subir une évolution (déclassement du niveau confidentiel au niveau accessible)</t>
  </si>
  <si>
    <t>Les documents disposent de différents niveaux de sécurité (accès protégé, accès restreint, accès libre)</t>
  </si>
  <si>
    <t>Les documents sont tous accessibles</t>
  </si>
  <si>
    <t>Métadonnées</t>
  </si>
  <si>
    <t>Les documents possèdent toutes les métadonnées nécessaires à leur identification</t>
  </si>
  <si>
    <t>Les documents ne possèdent pas de métadonnées</t>
  </si>
  <si>
    <t>2.1</t>
  </si>
  <si>
    <t>2.1.1</t>
  </si>
  <si>
    <t>2.1.2</t>
  </si>
  <si>
    <t>2.1.3</t>
  </si>
  <si>
    <t>2.2</t>
  </si>
  <si>
    <t>2.2.1</t>
  </si>
  <si>
    <t>2.2.2</t>
  </si>
  <si>
    <t>Accessibilité aux documents</t>
  </si>
  <si>
    <t>Votre entreprise ne dispose pas de stratégie documentaire</t>
  </si>
  <si>
    <t>La stratégie documentaire de votre entreprise est en cours de maturation</t>
  </si>
  <si>
    <t>Vous disposez d'un programme formel de gestion documentaire ainsi qu'une stratégie à court terme</t>
  </si>
  <si>
    <t>Vous disposez d'une stratégie documentaire avec des objectifs à long terme pour une partie de votre entreprise</t>
  </si>
  <si>
    <t>Vous disposez d'une stratégie documentaire avec des objectifs à long terme pour toute votre entreprise</t>
  </si>
  <si>
    <t>Votre entreprise ne dispose pas d'une gouvernance documentaire</t>
  </si>
  <si>
    <t>Votre entreprise dispose d'une politique définie et des procédures pour améliorer la gestion des documents</t>
  </si>
  <si>
    <t>Votre gouvernance documentaire est intégrée aux décisions de l'entreprise</t>
  </si>
  <si>
    <t>Votre gestion documentaire joue un rôle critique dans les processus de votre entreprise</t>
  </si>
  <si>
    <t>Votre entreprise anticipe les évolutions légales et règlementaires</t>
  </si>
  <si>
    <t>Votre entreprise effectue une veille réglementaire et légale</t>
  </si>
  <si>
    <t>Votre entreprise possède les documents légaux conformément à la loi</t>
  </si>
  <si>
    <t>Votre entreprise ne sait pas quels sont les documents réglementaires et légaux pour son activité</t>
  </si>
  <si>
    <t>Date :</t>
  </si>
  <si>
    <t>1.2</t>
  </si>
  <si>
    <t>Aucun document légal ou réglementaire obligatoire n'est disponible dans l'entreprise</t>
  </si>
  <si>
    <t>1.1.1</t>
  </si>
  <si>
    <t>1.1.2</t>
  </si>
  <si>
    <t>1.1.3</t>
  </si>
  <si>
    <t>Temps de disponiblitié des documents</t>
  </si>
  <si>
    <t>Aucun document légal ou règlementaire n'est archivé pendant le temps nécessaire</t>
  </si>
  <si>
    <t>1.2.1</t>
  </si>
  <si>
    <t>1.2.2</t>
  </si>
  <si>
    <t>1.2.3</t>
  </si>
  <si>
    <t>2.3</t>
  </si>
  <si>
    <t>2.3.1</t>
  </si>
  <si>
    <t>2.3.2</t>
  </si>
  <si>
    <t>2.3.3</t>
  </si>
  <si>
    <t>2.4</t>
  </si>
  <si>
    <t>2.4.1</t>
  </si>
  <si>
    <t>2.4.2</t>
  </si>
  <si>
    <t>3.1</t>
  </si>
  <si>
    <t>3.1.1</t>
  </si>
  <si>
    <t>3.1.2</t>
  </si>
  <si>
    <t>3.2</t>
  </si>
  <si>
    <t>3.2.1</t>
  </si>
  <si>
    <t>3.2.2</t>
  </si>
  <si>
    <t>Grille guidée de définition de la stratégie d'archivage</t>
  </si>
  <si>
    <t>Questionnaire de définition de la stratégie d'archivage</t>
  </si>
  <si>
    <t>Quels sont les documents que votre entreprise doit légalement garder?</t>
  </si>
  <si>
    <t>Combien de temps votre entreprise doit-elle légalement garder ces documents?</t>
  </si>
  <si>
    <t>Quelles sont les activités à prendre en compte pour l'archivage de vos documents?</t>
  </si>
  <si>
    <t>Remarques</t>
  </si>
  <si>
    <t xml:space="preserve">Nom : </t>
  </si>
  <si>
    <t xml:space="preserve">Prénom : </t>
  </si>
  <si>
    <r>
      <t xml:space="preserve">Support des documents </t>
    </r>
    <r>
      <rPr>
        <i/>
        <sz val="9"/>
        <color theme="1"/>
        <rFont val="Calibri"/>
        <family val="2"/>
        <scheme val="minor"/>
      </rPr>
      <t>(ex : papier ou electronique)</t>
    </r>
  </si>
  <si>
    <r>
      <t xml:space="preserve">Nature des documents </t>
    </r>
    <r>
      <rPr>
        <i/>
        <sz val="9"/>
        <color theme="1"/>
        <rFont val="Calibri"/>
        <family val="2"/>
        <scheme val="minor"/>
      </rPr>
      <t>(ex :plans, emails, contrats…)</t>
    </r>
  </si>
  <si>
    <r>
      <t xml:space="preserve">Valeur des documents </t>
    </r>
    <r>
      <rPr>
        <i/>
        <sz val="9"/>
        <color theme="1"/>
        <rFont val="Calibri"/>
        <family val="2"/>
        <scheme val="minor"/>
      </rPr>
      <t>(ex : preuve légale, témoignage...)</t>
    </r>
  </si>
  <si>
    <t>Pour qui?</t>
  </si>
  <si>
    <t>Navigation - Accès rapides</t>
  </si>
  <si>
    <t>Son nom</t>
  </si>
  <si>
    <t>Pourquoi?</t>
  </si>
  <si>
    <t>Sa conception</t>
  </si>
  <si>
    <t>Cet outil est le fruit d'un travail étudiant. Il a été conçu pendant le stage de fin d'année du master QPO (Qualité et Performance dans les Organisations).</t>
  </si>
  <si>
    <t>Comment?</t>
  </si>
  <si>
    <t>Pour plus d'information</t>
  </si>
  <si>
    <r>
      <t xml:space="preserve">Pour plus d'informations sur la méthodologie de conception de ce logiciel, vous pouvez lire le mémoire en ligne en suivant la référence ci-après :
</t>
    </r>
    <r>
      <rPr>
        <sz val="11"/>
        <color theme="1"/>
        <rFont val="Aparajita"/>
        <family val="2"/>
      </rPr>
      <t>GENOUD Florie, Université de Technologie de Compiègne, Master Qualité et Performance dans les Organisations (QPO), Mémoire d'Intelligence Méthodologique du stage professionnel de fin d'études, juin 2014, www.utc.fr/master-qualite, puis "Travaux" "Qualité-Management", réf n°287</t>
    </r>
  </si>
  <si>
    <t>Quelques définitions</t>
  </si>
  <si>
    <t>Stragédo</t>
  </si>
  <si>
    <t>Quelques petites informations sur Stragédo</t>
  </si>
  <si>
    <t xml:space="preserve">Stragédo est l'abréviation de STRAtégie de GEstion DOcumentaire </t>
  </si>
  <si>
    <t>3.3</t>
  </si>
  <si>
    <t>3.3.1</t>
  </si>
  <si>
    <t>3.3.2</t>
  </si>
  <si>
    <t>3.4</t>
  </si>
  <si>
    <t>3.4.1</t>
  </si>
  <si>
    <t>3.4.2</t>
  </si>
  <si>
    <t>3.4.3</t>
  </si>
  <si>
    <t>Durée de conservation</t>
  </si>
  <si>
    <t>Tous les documents ou groupes de documents possèdent une durée d'archivage spécifique</t>
  </si>
  <si>
    <t>Certains documents ou groupes de documents possèdent une durée d'archivage spécifique</t>
  </si>
  <si>
    <t>Type d'archivage - Support des documents</t>
  </si>
  <si>
    <t>Seuls les supports numériques sont archivés</t>
  </si>
  <si>
    <t>Les supports papiers sont archivés numériquement</t>
  </si>
  <si>
    <t>Seuls les supports papiers sont archivés physiquement</t>
  </si>
  <si>
    <t>4.1</t>
  </si>
  <si>
    <t>4.2</t>
  </si>
  <si>
    <t>Type d'archivage - Type de document</t>
  </si>
  <si>
    <t>4.3</t>
  </si>
  <si>
    <t>Seuls les documents originaux sont archivés</t>
  </si>
  <si>
    <t>4.4</t>
  </si>
  <si>
    <t>Suppression des documents</t>
  </si>
  <si>
    <t>Les documents sont supprimés à la fin de leur durée d'archivage</t>
  </si>
  <si>
    <t>Les documents sont gardés à la fin de leur durée d'archivage</t>
  </si>
  <si>
    <t>Gestion de la conservation des documents</t>
  </si>
  <si>
    <t>4.1.1</t>
  </si>
  <si>
    <t>4.1.2</t>
  </si>
  <si>
    <t>4.2.1</t>
  </si>
  <si>
    <t>4.2.2</t>
  </si>
  <si>
    <t>4.2.3</t>
  </si>
  <si>
    <t>4.3.1</t>
  </si>
  <si>
    <t>4.3.2</t>
  </si>
  <si>
    <t>4.3.3</t>
  </si>
  <si>
    <t>4.4.1</t>
  </si>
  <si>
    <t>4.4.2</t>
  </si>
  <si>
    <t>Quels sont les supports de vos documents pris en compte par votre stratégie?</t>
  </si>
  <si>
    <t>Quels sont les niveaux de sécurité de vos documents?</t>
  </si>
  <si>
    <t>Quelle est la politique de gestion des documents confidentiels?</t>
  </si>
  <si>
    <t>Les documents possèdent quelques métadonnées nécessaires à leur identification</t>
  </si>
  <si>
    <t>Comment sont présentes les métadonnées des documents?</t>
  </si>
  <si>
    <t>Quelle est la durée de conservation de vos documents?</t>
  </si>
  <si>
    <t>Quel type d'archivage utilisez-vous selon le support de vos documents?</t>
  </si>
  <si>
    <t>Comment gérez-vous la suppression de vos documents?</t>
  </si>
  <si>
    <t>Navigation rapide</t>
  </si>
  <si>
    <t>Niveau de maturité</t>
  </si>
  <si>
    <t>Niveau 1 : Rouge</t>
  </si>
  <si>
    <t>Périmètre de la gestion documentaire</t>
  </si>
  <si>
    <t>Les documents sont accessibles partout</t>
  </si>
  <si>
    <t>Les documents sont accessibles uniquement dans l'entreprise</t>
  </si>
  <si>
    <t>Les documents sont accessibles uniquement dans une partie de l'entreprise</t>
  </si>
  <si>
    <t>Gestion de la sécurité des documents</t>
  </si>
  <si>
    <t>Accessibilité des documents</t>
  </si>
  <si>
    <t>Généralités</t>
  </si>
  <si>
    <t>Objectifs de la gestion documentaire</t>
  </si>
  <si>
    <t xml:space="preserve">Autre : </t>
  </si>
  <si>
    <t>Indexation des données</t>
  </si>
  <si>
    <t>Communication des documents vers l'extérieur</t>
  </si>
  <si>
    <t>La communication des documents de l'entreprise vers l'extérieur est interdite</t>
  </si>
  <si>
    <t>La communication des documents de l'entreprise vers l'extérieur est règlementée</t>
  </si>
  <si>
    <t>La communication des documents de l'entreprise vers l'extérieur est ouverte</t>
  </si>
  <si>
    <t>Les données ne sont ni déposées dans un coffre fort électronique ni sur un disque dur externe</t>
  </si>
  <si>
    <t>Les données sont déposées dans un coffre fort électronique et sur un disque dur externe</t>
  </si>
  <si>
    <t>Les données sont déposées sur un disque dur externe</t>
  </si>
  <si>
    <t>Les données sont déposées dans un coffre fort électronique</t>
  </si>
  <si>
    <t>Moyen de sécurisation des données</t>
  </si>
  <si>
    <t>Tous documents sont accessibles à tous les collaborateurs</t>
  </si>
  <si>
    <t>Les accès aux documents sont règlementés selon les collaborateurs</t>
  </si>
  <si>
    <t>Tous les supports sont gérés par le système documentaire</t>
  </si>
  <si>
    <t>Support des documents</t>
  </si>
  <si>
    <t>Seuls les supports numériques sont gérés par le système documentaire</t>
  </si>
  <si>
    <t>Seuls les supports papiers sont gérés par le système documentaire</t>
  </si>
  <si>
    <t>Gestion collaborative et accessibilité des documents</t>
  </si>
  <si>
    <t>Une partie des contenus des fichiers sont indexés</t>
  </si>
  <si>
    <t>Pas d'indexation des données</t>
  </si>
  <si>
    <t>Tous les documents légaux et réglementaires obligatoires sont disponibles dans l'entreprise</t>
  </si>
  <si>
    <t>Disponibilité des documents</t>
  </si>
  <si>
    <t>Moyen mis en œuvre pour la gestion documentaire</t>
  </si>
  <si>
    <t>Résultat de l'évaluation de la maturité de la stratégie documentaire</t>
  </si>
  <si>
    <t>Niveau 2 : Orange</t>
  </si>
  <si>
    <t>Explications</t>
  </si>
  <si>
    <t>Niveau 3 : Violet</t>
  </si>
  <si>
    <t>Niveau 5 : Vert</t>
  </si>
  <si>
    <t>Niveau 4 : Bleu</t>
  </si>
  <si>
    <t>Votre entreprise s’inscrit dans une phase de capitalisation des connaissances. Cette organisation apprenante a établi un programme et une stratégie à court terme pour sa gestion documentaire. Les politiques et les procédures sont définies par l’entreprise afin d’améliorer la gouvernance documentaire. La stratégie est comprise par les collaborateurs.</t>
  </si>
  <si>
    <t>Le processus de gestion documentaire de votre entreprise est mesuré et contrôlé. Vous entrez dans une phase d’amélioration continue de la stratégie documentaire en l’intégrant dans vos décisions. Vous entrez également dans une phase de veille règlementaire.</t>
  </si>
  <si>
    <t>Valeurs</t>
  </si>
  <si>
    <t>Item</t>
  </si>
  <si>
    <t>Définition de la stratégie d'archivage de votre entreprise</t>
  </si>
  <si>
    <t>1. Gestion de l'environnement légal et réglementaire</t>
  </si>
  <si>
    <t>2. Gestion du périmètre documentaire</t>
  </si>
  <si>
    <t>3. Gestion de la communication et de l'accès aux documents</t>
  </si>
  <si>
    <t>4. Gestion de la conservation des documents</t>
  </si>
  <si>
    <t>Prénom</t>
  </si>
  <si>
    <t xml:space="preserve">Date : </t>
  </si>
  <si>
    <t>Ressources financières</t>
  </si>
  <si>
    <t>Volonté de mise en œuvre</t>
  </si>
  <si>
    <t>L'entreprise désire mettre en place son système documentaire dans un cloud (données accessibles en ligne)</t>
  </si>
  <si>
    <t>L'entreprise désire mettre en place un système documentaire à l'aide d'un logiciel</t>
  </si>
  <si>
    <t>L'entreprise ne dispose pas de ressources financières pour mettre en place sa gestion documentaire</t>
  </si>
  <si>
    <t>L'entreprise dispose de ressources pour mettre en place sa gestion documentaire</t>
  </si>
  <si>
    <t>Ressources humaines</t>
  </si>
  <si>
    <t>1.2.4</t>
  </si>
  <si>
    <t>1.3</t>
  </si>
  <si>
    <t>1.3.1</t>
  </si>
  <si>
    <t>1.3.2</t>
  </si>
  <si>
    <t>1.3.3</t>
  </si>
  <si>
    <t>1.3.4</t>
  </si>
  <si>
    <t>3.1.3</t>
  </si>
  <si>
    <t>3.2.3</t>
  </si>
  <si>
    <t>3.2.4</t>
  </si>
  <si>
    <t>4.1.3</t>
  </si>
  <si>
    <t>4.1.4</t>
  </si>
  <si>
    <t>5.1</t>
  </si>
  <si>
    <t>5.1.1</t>
  </si>
  <si>
    <t>5.1.2</t>
  </si>
  <si>
    <t>5.2</t>
  </si>
  <si>
    <t>5.2.1</t>
  </si>
  <si>
    <t>5.2.2</t>
  </si>
  <si>
    <t>5.3</t>
  </si>
  <si>
    <t>5.3.1</t>
  </si>
  <si>
    <t>5.3.2</t>
  </si>
  <si>
    <t>5.3.3</t>
  </si>
  <si>
    <t>5.3.4</t>
  </si>
  <si>
    <t>Questionnaire de définition de la stratégie de gouvernance documentaire</t>
  </si>
  <si>
    <t>Quel est le périmètre de votre gestion documentaire</t>
  </si>
  <si>
    <t>Quels sont les supports de documents gérés par le système documentaire?</t>
  </si>
  <si>
    <t>Pourquoi désirez-vous mettre en place une gestion documentaire</t>
  </si>
  <si>
    <t>Quels sont les documents dont votre entreprise doit légalement disposer?</t>
  </si>
  <si>
    <t>Quelle accessibilité voulez-vous donner aux documents de votre entreprise?</t>
  </si>
  <si>
    <t>La gestion documentaire est déployée uniquement au service qualité</t>
  </si>
  <si>
    <t>La gestion documentaire est déployée à quelques services de l'entreprise</t>
  </si>
  <si>
    <t xml:space="preserve">La gestion documentaire est utilisée comme un outil métier </t>
  </si>
  <si>
    <t>La gestion documentaire est utilisée comme un outil de communication</t>
  </si>
  <si>
    <t>La gestion documentaire est utilisée comme remplacement des archives papier</t>
  </si>
  <si>
    <t>Définition de la stratégie de gouvernance documentaire de votre entreprise</t>
  </si>
  <si>
    <t>1. Généralités</t>
  </si>
  <si>
    <t>2. Gestion de l'environnement légal et règlementaire</t>
  </si>
  <si>
    <t>3. Gestion collaborative et accessibilité des documents</t>
  </si>
  <si>
    <t>Indéxation des données</t>
  </si>
  <si>
    <t>4. Gestion de la sécurité des documents</t>
  </si>
  <si>
    <t>5. Moyens mis en œuvre pour la gestion documentaire</t>
  </si>
  <si>
    <t>Volontés de mise en œuvre</t>
  </si>
  <si>
    <t>Comment sécurisez-vous vos données?</t>
  </si>
  <si>
    <t>Quelle est votre politique de communication de vos documents vers l'extérieur de l'entreprise?</t>
  </si>
  <si>
    <t>De quelles ressources humaines disposez-vous pour la mise en place de votre gestion documentaire?</t>
  </si>
  <si>
    <t>Comment voulez-vous mettre en œuvre votre système documentaire?</t>
  </si>
  <si>
    <t>La gestion documentaire est déployée à toute l'entreprise</t>
  </si>
  <si>
    <t>Quelle accessibilité donnez-vous aux collaborateurs pour la consultation de vos documents?</t>
  </si>
  <si>
    <t>Les entreprises désirant faire un point sur leur gestion documentaire ou celles qui désirent établir une stratégie soit de gouvernance documentaire, soit d'archivage, soit les deux.</t>
  </si>
  <si>
    <t>- Pour observer le niveau de maturité du processus documentaire dans l'entreprise
- Pour donner des pistes de définition de la stratégie de gouvernance documentaire et/ou d'archivage</t>
  </si>
  <si>
    <t>Archivage</t>
  </si>
  <si>
    <t>Gestion documentaire</t>
  </si>
  <si>
    <t>Gouvernance documentaire</t>
  </si>
  <si>
    <t xml:space="preserve">Exigence </t>
  </si>
  <si>
    <t>Information</t>
  </si>
  <si>
    <t>Validation du niveau</t>
  </si>
  <si>
    <t>Niveau</t>
  </si>
  <si>
    <t>Action de conserver un ensemble de documents</t>
  </si>
  <si>
    <t>Évaluation de la maturité de la gestion documentaire - Aide à la mise en place de la stratégie documentaire et de la stratégie d'archivage</t>
  </si>
  <si>
    <t>Stratégie définie afin de maitriser l'information pour faire progresser l'efficacité de l'entreprise</t>
  </si>
  <si>
    <t>Système d'organisation des documents de l'entreprise</t>
  </si>
  <si>
    <t>Votre entreprise ne dispose pas d'une gouvernance documentaire, mais elle est consciente de l'impact de la gouvernance des informations sur son travail</t>
  </si>
  <si>
    <t>Votre entreprise a conscience de l'importance des documents légaux, mais ne les possède pas tous</t>
  </si>
  <si>
    <t>Votre processus documentaire est imprévisible. Il repose sur des hommes qui n’ont pas conscience des apports que peuvent leur apporter une stratégie et une gestion documentaire. L’organisation n’est pas prête et aucun programme ni stratégie n’est mis en place à ce sujet.</t>
  </si>
  <si>
    <t>Votre entreprise s’inscrit ici dans un processus de développement de sa stratégie documentaire, malgré le fait que seulement quelques individus peuvent être convaincus de la nécessité d’une telle chose. Les pratiques documentaires de l’entreprise sont soit mal définies, soit incomplètes soit marginales, voire les trois propositions dans le même temps.</t>
  </si>
  <si>
    <t>Votre entreprise a atteint le plus haut niveau de maturité pour sa stratégie et son système documentaire : la gouvernance documentaire est intégrée en tant que business process dans votre développement. Les évolutions règlementaires et dans la gestion documentaire sont anticipées. La gestion documentaire est perfectionnée jusqu’à atteindre le niveau de bonnes pratiques.</t>
  </si>
  <si>
    <t>L'entreprise désire mettre en place un système documentaire à l'aide de documents en arborescence</t>
  </si>
  <si>
    <t>Comment désirez-vous indexer vos données? De quels moyens disposez-vous pour retrouver des informations dans vos documents?</t>
  </si>
  <si>
    <t>De quelles ressources financières disposez-vous pour la mise en place de votre gestion documentaire?</t>
  </si>
  <si>
    <t>Une partie des documents légaux et réglementaires obligatoire est disponible dans l'entreprise</t>
  </si>
  <si>
    <t>Temps de disponibilité des documents</t>
  </si>
  <si>
    <t>Tous les documents légaux et réglementaires sont archivés pendant le temps légal nécessaire</t>
  </si>
  <si>
    <t>Une partie des documents légaux et réglementaires est archivée pendant le temps légal nécessaire</t>
  </si>
  <si>
    <t>Seules quelques activités annexes sont prises en compte</t>
  </si>
  <si>
    <r>
      <t xml:space="preserve">Valeur des documents </t>
    </r>
    <r>
      <rPr>
        <i/>
        <sz val="9"/>
        <color theme="1"/>
        <rFont val="Calibri"/>
        <family val="2"/>
        <scheme val="minor"/>
      </rPr>
      <t>(ex. : preuve légale, témoignage...)</t>
    </r>
  </si>
  <si>
    <r>
      <t xml:space="preserve">Nature des documents </t>
    </r>
    <r>
      <rPr>
        <i/>
        <sz val="9"/>
        <color theme="1"/>
        <rFont val="Calibri"/>
        <family val="2"/>
        <scheme val="minor"/>
      </rPr>
      <t>(ex. :plans, emails, contrats…)</t>
    </r>
  </si>
  <si>
    <r>
      <t xml:space="preserve">Support des documents </t>
    </r>
    <r>
      <rPr>
        <i/>
        <sz val="9"/>
        <color theme="1"/>
        <rFont val="Calibri"/>
        <family val="2"/>
        <scheme val="minor"/>
      </rPr>
      <t>(ex. : papier ou électronique)</t>
    </r>
  </si>
  <si>
    <t>Seules les copies sont archivées</t>
  </si>
  <si>
    <t>Les documents originaux et les copies sont archivés</t>
  </si>
  <si>
    <t>Selon la valeur de vos documents, lesquels sont pris en compte lors de l'archivage?</t>
  </si>
  <si>
    <t>De quelles natures sont les documents pris en compte pour votre archivage?</t>
  </si>
  <si>
    <t>Comment vos collaborateurs disposent-ils de l'accès aux documents d'archives?</t>
  </si>
  <si>
    <t>Quel type d'archivage utilisez-vous selon le type de document? (Originaux? Copies?)</t>
  </si>
  <si>
    <r>
      <t xml:space="preserve">0 - N'oubliez pas d'activer les macro pour la navigation rapide
1- Rendez-vous sur la feuille d'évaluation qui vous intéresse (Évaluation de la maturité documentaire, aide à la mise en place de la stratégie de gouvernance documentaire [guidée ou non guidée], aide à la mise en place de la stratégie d'archivage [guidée ou non guidée])_x000D_
2- Indiquez les noms et prénoms de l'évaluateur pour plus de traçabilité
_x000D_3- Indiquez également la date de l'évaluation
_x000D_4- Effectuez l'évaluation_x000D_
5- Une fois votre évaluation terminée, rendez-vous sur la page des résultats afin de les analyser_x000D_
</t>
    </r>
    <r>
      <rPr>
        <b/>
        <sz val="11"/>
        <color theme="1"/>
        <rFont val="Calibri"/>
        <family val="2"/>
        <scheme val="minor"/>
      </rPr>
      <t xml:space="preserve">Nota Bene </t>
    </r>
    <r>
      <rPr>
        <sz val="11"/>
        <color theme="1"/>
        <rFont val="Calibri"/>
        <family val="2"/>
        <scheme val="minor"/>
      </rPr>
      <t>: _x000D_
Pour l'aide à la mise en place de la stratégie documentaire et de la mise en place de la stratégie d'archivage, vous avez la possibilité d'utiliser deux outils : _x000D_
- L'outil d'aide à la définition</t>
    </r>
    <r>
      <rPr>
        <b/>
        <sz val="11"/>
        <color theme="1"/>
        <rFont val="Calibri"/>
        <family val="2"/>
        <scheme val="minor"/>
      </rPr>
      <t xml:space="preserve"> guidé</t>
    </r>
    <r>
      <rPr>
        <sz val="11"/>
        <color theme="1"/>
        <rFont val="Calibri"/>
        <family val="2"/>
        <scheme val="minor"/>
      </rPr>
      <t xml:space="preserve"> qui vous donne des choix de réponses prédéfinis dans le cas où vous désirez une petite aide pour la définition de votre stratégi
_x000D_- L'outil d'aide à la définition </t>
    </r>
    <r>
      <rPr>
        <b/>
        <sz val="11"/>
        <color theme="1"/>
        <rFont val="Calibri"/>
        <family val="2"/>
        <scheme val="minor"/>
      </rPr>
      <t>par questionnair</t>
    </r>
    <r>
      <rPr>
        <sz val="11"/>
        <color theme="1"/>
        <rFont val="Calibri"/>
        <family val="2"/>
        <scheme val="minor"/>
      </rPr>
      <t>e qui vous pose des questions ouvertes afin de laisser libre cout à votre réflexion.</t>
    </r>
  </si>
  <si>
    <t>Seuls les supports numériques sont gérés par le système documentire, mais les supports papiers sont numérisés afin de d'être géré numériquement</t>
  </si>
  <si>
    <t>Une partie des documents légaux et réglementaire obligatoires est disponibles dans l'entreprise</t>
  </si>
  <si>
    <t>Seuls les nom des fichiers sont indexés</t>
  </si>
  <si>
    <t>Les contenus entiers des fichiers sont indéxés</t>
  </si>
  <si>
    <t>L'entreprise ne dispose pas de collaborateurs ayant des connaissances pour mettre en place un gestion documentaire</t>
  </si>
  <si>
    <t>L'entreprise dispose de collaborateurs ayant des connaissances pour mettre en place un gestion documentaire</t>
  </si>
  <si>
    <t>Moyens mis en œuvre pour la gestion documentaire</t>
  </si>
  <si>
    <t>Gestion de l'environnement légal et règlementaire</t>
  </si>
  <si>
    <t>Supports des documents</t>
  </si>
  <si>
    <r>
      <t xml:space="preserve">Vous avez choisi l'outil Stragédo sans macro.
La navigation rapide n'est pas disponible sur cet outil.
Si vous désirez obtenir l'outil avec les macros, veuillez le télécharger à l'adresse suivante : </t>
    </r>
    <r>
      <rPr>
        <sz val="10"/>
        <color theme="1"/>
        <rFont val="Cambria"/>
        <family val="1"/>
        <scheme val="major"/>
      </rPr>
      <t xml:space="preserve">
GENOUD Florie, Université de Technologie de Compiègne, Master Qualité et Performance dans les Organisations (QPO), Mémoire d'Intelligence Méthodologique du stage professionnel de fin d'études, juin 2014, www.utc.fr/master-qualite, puis "Travaux" "Qualité-Management", réf n°287</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</si>
</sst>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000000"/>
      <name val="Calibri"/>
      <family val="2"/>
    </font>
    <font>
      <b/>
      <sz val="16"/>
      <color theme="1"/>
      <name val="Calibri"/>
      <family val="2"/>
      <scheme val="minor"/>
    </font>
    <font>
      <i/>
      <sz val="11"/>
      <color theme="1"/>
      <name val="Calibri"/>
      <family val="2"/>
      <scheme val="minor"/>
    </font>
    <font>
      <i/>
      <sz val="9"/>
      <color theme="1"/>
      <name val="Calibri"/>
      <family val="2"/>
      <scheme val="minor"/>
    </font>
    <font>
      <sz val="11"/>
      <color theme="1"/>
      <name val="Aparajita"/>
      <family val="2"/>
    </font>
    <font>
      <sz val="9"/>
      <color indexed="81"/>
      <name val="Tahoma"/>
      <family val="2"/>
    </font>
    <font>
      <sz val="11"/>
      <name val="Calibri"/>
      <family val="2"/>
      <scheme val="minor"/>
    </font>
    <font>
      <sz val="10"/>
      <color theme="1"/>
      <name val="Cambria"/>
      <family val="1"/>
      <scheme val="major"/>
    </font>
  </fonts>
  <fills count="14">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rgb="FF00B050"/>
        <bgColor indexed="64"/>
      </patternFill>
    </fill>
    <fill>
      <patternFill patternType="solid">
        <fgColor theme="6"/>
        <bgColor indexed="64"/>
      </patternFill>
    </fill>
    <fill>
      <patternFill patternType="solid">
        <fgColor theme="4"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s>
  <cellStyleXfs count="1">
    <xf numFmtId="0" fontId="0" fillId="0" borderId="0"/>
  </cellStyleXfs>
  <cellXfs count="187">
    <xf numFmtId="0" fontId="0" fillId="0" borderId="0" xfId="0"/>
    <xf numFmtId="0" fontId="0" fillId="0" borderId="0" xfId="0" applyAlignment="1">
      <alignment horizontal="justify" vertical="center"/>
    </xf>
    <xf numFmtId="0" fontId="0" fillId="0" borderId="0" xfId="0" applyAlignment="1">
      <alignment horizontal="right" vertical="center"/>
    </xf>
    <xf numFmtId="0" fontId="0" fillId="0" borderId="1" xfId="0" applyBorder="1"/>
    <xf numFmtId="2" fontId="0" fillId="0" borderId="0" xfId="0" applyNumberFormat="1"/>
    <xf numFmtId="2" fontId="0" fillId="0" borderId="0" xfId="0" applyNumberFormat="1" applyAlignment="1">
      <alignment horizontal="justify" vertical="center"/>
    </xf>
    <xf numFmtId="0" fontId="0" fillId="0" borderId="3" xfId="0" applyBorder="1"/>
    <xf numFmtId="2" fontId="0" fillId="0" borderId="2" xfId="0" applyNumberFormat="1" applyBorder="1"/>
    <xf numFmtId="2" fontId="0" fillId="0" borderId="2" xfId="0" applyNumberFormat="1" applyBorder="1" applyAlignment="1">
      <alignment horizontal="justify" vertical="center"/>
    </xf>
    <xf numFmtId="0" fontId="1" fillId="0" borderId="0" xfId="0" applyFont="1"/>
    <xf numFmtId="0" fontId="0" fillId="0" borderId="0" xfId="0" applyAlignment="1">
      <alignment wrapText="1"/>
    </xf>
    <xf numFmtId="0" fontId="0" fillId="4" borderId="3" xfId="0" applyFill="1" applyBorder="1"/>
    <xf numFmtId="0" fontId="0" fillId="0" borderId="0" xfId="0" applyFill="1"/>
    <xf numFmtId="0" fontId="0" fillId="4" borderId="3" xfId="0" applyFill="1" applyBorder="1" applyAlignment="1"/>
    <xf numFmtId="0" fontId="0" fillId="0" borderId="0" xfId="0" applyBorder="1"/>
    <xf numFmtId="0" fontId="0" fillId="0" borderId="0" xfId="0" applyFill="1" applyBorder="1"/>
    <xf numFmtId="0" fontId="0" fillId="0" borderId="0" xfId="0" applyFill="1" applyBorder="1" applyAlignment="1"/>
    <xf numFmtId="0" fontId="3" fillId="0" borderId="0" xfId="0" applyFont="1" applyFill="1" applyBorder="1" applyAlignment="1"/>
    <xf numFmtId="0" fontId="0" fillId="0" borderId="0" xfId="0"/>
    <xf numFmtId="0" fontId="0" fillId="0" borderId="0" xfId="0"/>
    <xf numFmtId="0" fontId="0" fillId="3" borderId="0" xfId="0" applyFill="1"/>
    <xf numFmtId="0" fontId="0" fillId="0" borderId="11" xfId="0" applyBorder="1" applyAlignment="1">
      <alignment horizontal="justify" vertical="center"/>
    </xf>
    <xf numFmtId="0" fontId="0" fillId="0" borderId="13" xfId="0" applyBorder="1" applyAlignment="1">
      <alignment horizontal="justify" vertical="center"/>
    </xf>
    <xf numFmtId="0" fontId="0" fillId="0" borderId="0" xfId="0" applyAlignment="1">
      <alignment vertical="center"/>
    </xf>
    <xf numFmtId="0" fontId="0" fillId="0" borderId="10" xfId="0" applyBorder="1" applyAlignment="1">
      <alignment vertical="center"/>
    </xf>
    <xf numFmtId="0" fontId="0" fillId="0" borderId="12" xfId="0" applyBorder="1" applyAlignment="1">
      <alignment vertical="center"/>
    </xf>
    <xf numFmtId="0" fontId="0" fillId="3" borderId="7" xfId="0" applyFill="1" applyBorder="1" applyAlignment="1"/>
    <xf numFmtId="0" fontId="0" fillId="4" borderId="14" xfId="0" applyFill="1" applyBorder="1" applyAlignment="1"/>
    <xf numFmtId="0" fontId="0" fillId="3" borderId="10" xfId="0" applyFill="1" applyBorder="1"/>
    <xf numFmtId="0" fontId="4" fillId="3" borderId="0" xfId="0" applyFont="1" applyFill="1" applyBorder="1" applyAlignment="1">
      <alignment wrapText="1"/>
    </xf>
    <xf numFmtId="0" fontId="0" fillId="0" borderId="10" xfId="0" applyBorder="1"/>
    <xf numFmtId="0" fontId="0" fillId="0" borderId="0" xfId="0" applyBorder="1" applyAlignment="1">
      <alignment wrapText="1"/>
    </xf>
    <xf numFmtId="0" fontId="0" fillId="0" borderId="12" xfId="0" applyBorder="1"/>
    <xf numFmtId="0" fontId="0" fillId="0" borderId="18" xfId="0" applyBorder="1" applyAlignment="1">
      <alignment wrapText="1"/>
    </xf>
    <xf numFmtId="0" fontId="0" fillId="3" borderId="0" xfId="0" applyFill="1" applyBorder="1"/>
    <xf numFmtId="0" fontId="0" fillId="0" borderId="18" xfId="0" applyBorder="1"/>
    <xf numFmtId="0" fontId="0" fillId="4" borderId="14" xfId="0" applyFill="1" applyBorder="1"/>
    <xf numFmtId="0" fontId="0" fillId="0" borderId="0" xfId="0" applyAlignment="1">
      <alignment horizontal="right" wrapText="1"/>
    </xf>
    <xf numFmtId="0" fontId="0" fillId="0" borderId="0" xfId="0" applyAlignment="1"/>
    <xf numFmtId="0" fontId="0" fillId="0" borderId="11" xfId="0" applyBorder="1"/>
    <xf numFmtId="0" fontId="0" fillId="0" borderId="22" xfId="0" applyBorder="1"/>
    <xf numFmtId="0" fontId="0" fillId="0" borderId="15" xfId="0" applyBorder="1" applyAlignment="1">
      <alignment wrapText="1"/>
    </xf>
    <xf numFmtId="0" fontId="0" fillId="0" borderId="23" xfId="0" applyBorder="1"/>
    <xf numFmtId="0" fontId="3" fillId="2" borderId="1" xfId="0" applyFont="1" applyFill="1" applyBorder="1" applyAlignment="1">
      <alignment horizontal="center" wrapText="1"/>
    </xf>
    <xf numFmtId="0" fontId="0" fillId="0" borderId="0" xfId="0" applyAlignment="1">
      <alignment vertical="center" wrapText="1"/>
    </xf>
    <xf numFmtId="0" fontId="1" fillId="4" borderId="0" xfId="0" applyFont="1" applyFill="1" applyAlignment="1">
      <alignment horizontal="center"/>
    </xf>
    <xf numFmtId="0" fontId="0" fillId="0" borderId="2" xfId="0" applyFill="1" applyBorder="1"/>
    <xf numFmtId="0" fontId="0" fillId="0" borderId="2" xfId="0" applyBorder="1"/>
    <xf numFmtId="0" fontId="4" fillId="3" borderId="11" xfId="0" applyFont="1" applyFill="1" applyBorder="1" applyAlignment="1">
      <alignment wrapText="1"/>
    </xf>
    <xf numFmtId="0" fontId="4" fillId="3" borderId="10" xfId="0" applyFont="1" applyFill="1" applyBorder="1" applyAlignment="1">
      <alignment wrapText="1"/>
    </xf>
    <xf numFmtId="0" fontId="0" fillId="4" borderId="26" xfId="0" applyFill="1" applyBorder="1" applyAlignment="1">
      <alignment horizontal="center" wrapText="1"/>
    </xf>
    <xf numFmtId="0" fontId="4" fillId="3" borderId="25" xfId="0" applyFont="1" applyFill="1" applyBorder="1" applyAlignment="1">
      <alignment wrapText="1"/>
    </xf>
    <xf numFmtId="0" fontId="0" fillId="0" borderId="25" xfId="0" applyBorder="1" applyAlignment="1">
      <alignment wrapText="1"/>
    </xf>
    <xf numFmtId="0" fontId="0" fillId="4" borderId="21" xfId="0" applyFill="1" applyBorder="1" applyAlignment="1">
      <alignment horizontal="center" wrapText="1"/>
    </xf>
    <xf numFmtId="0" fontId="4" fillId="3" borderId="27" xfId="0" applyFont="1" applyFill="1" applyBorder="1" applyAlignment="1">
      <alignment wrapText="1"/>
    </xf>
    <xf numFmtId="0" fontId="0" fillId="0" borderId="24" xfId="0" applyBorder="1" applyAlignment="1">
      <alignment wrapText="1"/>
    </xf>
    <xf numFmtId="0" fontId="0" fillId="7" borderId="10" xfId="0" applyFill="1" applyBorder="1"/>
    <xf numFmtId="0" fontId="0" fillId="7" borderId="28" xfId="0" applyFill="1" applyBorder="1"/>
    <xf numFmtId="0" fontId="0" fillId="4" borderId="1" xfId="0" applyFill="1" applyBorder="1" applyAlignment="1"/>
    <xf numFmtId="0" fontId="0" fillId="4" borderId="1" xfId="0" applyFill="1" applyBorder="1" applyAlignment="1">
      <alignment horizontal="center"/>
    </xf>
    <xf numFmtId="0" fontId="8" fillId="0" borderId="0" xfId="0" applyFont="1" applyBorder="1" applyAlignment="1">
      <alignment wrapText="1"/>
    </xf>
    <xf numFmtId="0" fontId="0" fillId="0" borderId="13" xfId="0" applyBorder="1"/>
    <xf numFmtId="0" fontId="0" fillId="4" borderId="1" xfId="0" applyFill="1" applyBorder="1" applyAlignment="1">
      <alignment horizontal="center" wrapText="1"/>
    </xf>
    <xf numFmtId="0" fontId="0" fillId="7" borderId="29" xfId="0" applyFill="1" applyBorder="1" applyAlignment="1"/>
    <xf numFmtId="0" fontId="0" fillId="7" borderId="11" xfId="0" applyFill="1" applyBorder="1" applyAlignment="1"/>
    <xf numFmtId="0" fontId="0" fillId="4" borderId="3" xfId="0" applyFill="1" applyBorder="1" applyAlignment="1">
      <alignment wrapText="1"/>
    </xf>
    <xf numFmtId="0" fontId="0" fillId="7" borderId="28" xfId="0" applyFill="1" applyBorder="1" applyAlignment="1">
      <alignment wrapText="1"/>
    </xf>
    <xf numFmtId="0" fontId="0" fillId="7" borderId="10" xfId="0" applyFill="1" applyBorder="1" applyAlignment="1">
      <alignment wrapText="1"/>
    </xf>
    <xf numFmtId="0" fontId="0" fillId="7" borderId="25" xfId="0" applyFill="1" applyBorder="1" applyAlignment="1">
      <alignment wrapText="1"/>
    </xf>
    <xf numFmtId="2" fontId="0" fillId="8" borderId="0" xfId="0" applyNumberFormat="1" applyFill="1" applyAlignment="1">
      <alignment wrapText="1"/>
    </xf>
    <xf numFmtId="2" fontId="0" fillId="8" borderId="0" xfId="0" applyNumberFormat="1" applyFill="1"/>
    <xf numFmtId="2" fontId="0" fillId="10" borderId="0" xfId="0" applyNumberFormat="1" applyFill="1"/>
    <xf numFmtId="2" fontId="0" fillId="9" borderId="0" xfId="0" applyNumberFormat="1" applyFill="1"/>
    <xf numFmtId="2" fontId="0" fillId="4" borderId="0" xfId="0" applyNumberFormat="1" applyFill="1"/>
    <xf numFmtId="2" fontId="0" fillId="11" borderId="0" xfId="0" applyNumberFormat="1" applyFill="1"/>
    <xf numFmtId="2" fontId="0" fillId="0" borderId="2" xfId="0" applyNumberFormat="1" applyBorder="1" applyAlignment="1">
      <alignment horizontal="right" vertical="center"/>
    </xf>
    <xf numFmtId="0" fontId="0" fillId="4" borderId="2" xfId="0" applyFill="1" applyBorder="1"/>
    <xf numFmtId="0" fontId="0" fillId="4" borderId="0" xfId="0" applyFill="1"/>
    <xf numFmtId="0" fontId="0" fillId="12" borderId="2" xfId="0" applyFill="1" applyBorder="1"/>
    <xf numFmtId="0" fontId="0" fillId="12" borderId="0" xfId="0" applyFill="1"/>
    <xf numFmtId="0" fontId="0" fillId="8" borderId="2" xfId="0" applyFill="1" applyBorder="1"/>
    <xf numFmtId="0" fontId="0" fillId="8" borderId="0" xfId="0" applyFill="1"/>
    <xf numFmtId="0" fontId="0" fillId="10" borderId="2" xfId="0" applyFill="1" applyBorder="1"/>
    <xf numFmtId="0" fontId="0" fillId="10" borderId="0" xfId="0" applyFill="1"/>
    <xf numFmtId="0" fontId="0" fillId="9" borderId="2" xfId="0" applyFill="1" applyBorder="1"/>
    <xf numFmtId="0" fontId="0" fillId="9" borderId="0" xfId="0" applyFill="1"/>
    <xf numFmtId="14" fontId="0" fillId="0" borderId="0" xfId="0" applyNumberFormat="1" applyAlignment="1">
      <alignment wrapText="1"/>
    </xf>
    <xf numFmtId="14" fontId="0" fillId="0" borderId="0" xfId="0" applyNumberFormat="1"/>
    <xf numFmtId="14" fontId="0" fillId="0" borderId="0" xfId="0" applyNumberFormat="1" applyAlignment="1">
      <alignment horizontal="left" wrapText="1"/>
    </xf>
    <xf numFmtId="0" fontId="0" fillId="0" borderId="0" xfId="0" applyBorder="1" applyAlignment="1">
      <alignment horizontal="justify" vertical="center"/>
    </xf>
    <xf numFmtId="0" fontId="0" fillId="0" borderId="10" xfId="0" quotePrefix="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3" borderId="0" xfId="0" applyFill="1" applyAlignment="1">
      <alignment horizont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5" borderId="19" xfId="0" applyFill="1" applyBorder="1" applyAlignment="1">
      <alignment horizontal="center"/>
    </xf>
    <xf numFmtId="0" fontId="0" fillId="5" borderId="7" xfId="0" applyFill="1" applyBorder="1" applyAlignment="1">
      <alignment horizontal="center"/>
    </xf>
    <xf numFmtId="0" fontId="0" fillId="5" borderId="20" xfId="0" applyFill="1" applyBorder="1" applyAlignment="1">
      <alignment horizontal="center"/>
    </xf>
    <xf numFmtId="0" fontId="0" fillId="0" borderId="8"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6" borderId="3" xfId="0" applyFill="1" applyBorder="1" applyAlignment="1">
      <alignment horizontal="center"/>
    </xf>
    <xf numFmtId="0" fontId="0" fillId="6" borderId="6" xfId="0" applyFill="1" applyBorder="1" applyAlignment="1">
      <alignment horizontal="center"/>
    </xf>
    <xf numFmtId="0" fontId="0" fillId="6" borderId="4" xfId="0" applyFill="1" applyBorder="1" applyAlignment="1">
      <alignment horizontal="center"/>
    </xf>
    <xf numFmtId="0" fontId="0" fillId="3" borderId="7" xfId="0" applyFill="1" applyBorder="1" applyAlignment="1">
      <alignment horizontal="center"/>
    </xf>
    <xf numFmtId="0" fontId="0" fillId="3" borderId="17" xfId="0" applyFill="1" applyBorder="1" applyAlignment="1">
      <alignment horizontal="center"/>
    </xf>
    <xf numFmtId="0" fontId="0" fillId="3" borderId="0" xfId="0" applyFill="1" applyBorder="1" applyAlignment="1">
      <alignment horizontal="center"/>
    </xf>
    <xf numFmtId="0" fontId="0" fillId="5" borderId="3" xfId="0" applyFill="1" applyBorder="1" applyAlignment="1">
      <alignment horizontal="center"/>
    </xf>
    <xf numFmtId="0" fontId="0" fillId="5" borderId="6" xfId="0" applyFill="1" applyBorder="1" applyAlignment="1">
      <alignment horizontal="center"/>
    </xf>
    <xf numFmtId="0" fontId="0" fillId="5" borderId="4" xfId="0" applyFill="1" applyBorder="1" applyAlignment="1">
      <alignment horizontal="center"/>
    </xf>
    <xf numFmtId="0" fontId="3" fillId="2" borderId="3" xfId="0" applyFont="1" applyFill="1" applyBorder="1" applyAlignment="1">
      <alignment horizontal="center"/>
    </xf>
    <xf numFmtId="0" fontId="3" fillId="2" borderId="6" xfId="0" applyFont="1" applyFill="1" applyBorder="1" applyAlignment="1">
      <alignment horizontal="center"/>
    </xf>
    <xf numFmtId="0" fontId="3" fillId="2" borderId="4" xfId="0" applyFont="1" applyFill="1" applyBorder="1" applyAlignment="1">
      <alignment horizontal="center"/>
    </xf>
    <xf numFmtId="0" fontId="0" fillId="4" borderId="12" xfId="0" applyFill="1" applyBorder="1" applyAlignment="1">
      <alignment horizontal="center"/>
    </xf>
    <xf numFmtId="0" fontId="0" fillId="4" borderId="18" xfId="0" applyFill="1" applyBorder="1" applyAlignment="1">
      <alignment horizontal="center"/>
    </xf>
    <xf numFmtId="0" fontId="0" fillId="4" borderId="13"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 fillId="4" borderId="3"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0" fillId="0" borderId="0" xfId="0" applyAlignment="1">
      <alignment horizontal="left"/>
    </xf>
    <xf numFmtId="0" fontId="0" fillId="0" borderId="0" xfId="0"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4" borderId="0" xfId="0" applyFill="1" applyAlignment="1">
      <alignment horizont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wrapText="1"/>
    </xf>
    <xf numFmtId="0" fontId="3" fillId="2" borderId="5" xfId="0" applyFont="1" applyFill="1" applyBorder="1" applyAlignment="1">
      <alignment horizontal="center"/>
    </xf>
    <xf numFmtId="0" fontId="3" fillId="2" borderId="0" xfId="0" applyFont="1" applyFill="1" applyBorder="1" applyAlignment="1">
      <alignment horizontal="center"/>
    </xf>
    <xf numFmtId="0" fontId="0" fillId="0" borderId="2" xfId="0" applyBorder="1" applyAlignment="1">
      <alignment horizontal="center" wrapText="1"/>
    </xf>
    <xf numFmtId="0" fontId="0" fillId="4" borderId="6" xfId="0" applyFill="1" applyBorder="1" applyAlignment="1">
      <alignment horizontal="center"/>
    </xf>
    <xf numFmtId="0" fontId="4" fillId="7" borderId="0" xfId="0" applyFont="1" applyFill="1" applyBorder="1" applyAlignment="1">
      <alignment horizontal="left"/>
    </xf>
    <xf numFmtId="0" fontId="4" fillId="7" borderId="11" xfId="0" applyFont="1" applyFill="1" applyBorder="1" applyAlignment="1">
      <alignment horizontal="left"/>
    </xf>
    <xf numFmtId="0" fontId="4" fillId="7" borderId="7" xfId="0" applyFont="1" applyFill="1" applyBorder="1" applyAlignment="1">
      <alignment horizontal="left"/>
    </xf>
    <xf numFmtId="0" fontId="4" fillId="7" borderId="29" xfId="0" applyFont="1" applyFill="1" applyBorder="1" applyAlignment="1">
      <alignment horizontal="left"/>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left" vertical="center" wrapText="1"/>
    </xf>
    <xf numFmtId="0" fontId="4" fillId="7" borderId="0" xfId="0" applyFont="1" applyFill="1" applyBorder="1" applyAlignment="1">
      <alignment horizontal="left" wrapText="1"/>
    </xf>
    <xf numFmtId="0" fontId="4" fillId="7" borderId="11" xfId="0" applyFont="1" applyFill="1" applyBorder="1" applyAlignment="1">
      <alignment horizontal="left" wrapText="1"/>
    </xf>
    <xf numFmtId="0" fontId="0" fillId="4" borderId="6" xfId="0" applyFill="1" applyBorder="1" applyAlignment="1">
      <alignment horizontal="center" wrapText="1"/>
    </xf>
    <xf numFmtId="0" fontId="0" fillId="4" borderId="4" xfId="0" applyFill="1" applyBorder="1" applyAlignment="1">
      <alignment horizontal="center" wrapText="1"/>
    </xf>
    <xf numFmtId="0" fontId="4" fillId="7" borderId="7" xfId="0" applyFont="1" applyFill="1" applyBorder="1" applyAlignment="1">
      <alignment horizontal="left" wrapText="1"/>
    </xf>
    <xf numFmtId="0" fontId="4" fillId="7" borderId="29" xfId="0" applyFont="1" applyFill="1" applyBorder="1" applyAlignment="1">
      <alignment horizontal="left" wrapText="1"/>
    </xf>
    <xf numFmtId="0" fontId="3" fillId="2" borderId="3" xfId="0" applyFont="1" applyFill="1" applyBorder="1" applyAlignment="1">
      <alignment horizontal="center" wrapText="1"/>
    </xf>
    <xf numFmtId="0" fontId="3" fillId="2" borderId="6" xfId="0" applyFont="1" applyFill="1" applyBorder="1" applyAlignment="1">
      <alignment horizontal="center" wrapText="1"/>
    </xf>
    <xf numFmtId="0" fontId="3" fillId="2" borderId="4" xfId="0" applyFont="1" applyFill="1" applyBorder="1" applyAlignment="1">
      <alignment horizont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11" fontId="0" fillId="4" borderId="6" xfId="0" applyNumberFormat="1" applyFill="1" applyBorder="1" applyAlignment="1">
      <alignment horizontal="center" wrapText="1"/>
    </xf>
    <xf numFmtId="0" fontId="0" fillId="4" borderId="3" xfId="0" applyFill="1" applyBorder="1" applyAlignment="1">
      <alignment horizontal="left"/>
    </xf>
    <xf numFmtId="0" fontId="0" fillId="4" borderId="4" xfId="0" applyFill="1" applyBorder="1" applyAlignment="1">
      <alignment horizontal="left"/>
    </xf>
    <xf numFmtId="0" fontId="0" fillId="3" borderId="7" xfId="0" applyFill="1" applyBorder="1" applyAlignment="1">
      <alignment horizontal="left"/>
    </xf>
    <xf numFmtId="0" fontId="0" fillId="3" borderId="0" xfId="0" applyFill="1" applyAlignment="1">
      <alignment horizontal="left"/>
    </xf>
    <xf numFmtId="0" fontId="0" fillId="4" borderId="15" xfId="0" applyFill="1" applyBorder="1" applyAlignment="1">
      <alignment horizontal="center"/>
    </xf>
    <xf numFmtId="0" fontId="0" fillId="4" borderId="16" xfId="0" applyFill="1" applyBorder="1" applyAlignment="1">
      <alignment horizontal="center"/>
    </xf>
    <xf numFmtId="0" fontId="0" fillId="3" borderId="17" xfId="0" applyFill="1" applyBorder="1" applyAlignment="1">
      <alignment horizontal="left"/>
    </xf>
    <xf numFmtId="0" fontId="0" fillId="3" borderId="0" xfId="0" applyFill="1" applyBorder="1" applyAlignment="1">
      <alignment horizontal="left"/>
    </xf>
    <xf numFmtId="11" fontId="0" fillId="4" borderId="15" xfId="0" applyNumberFormat="1" applyFill="1" applyBorder="1" applyAlignment="1">
      <alignment horizontal="center" wrapText="1"/>
    </xf>
    <xf numFmtId="0" fontId="0" fillId="13" borderId="0" xfId="0" applyFill="1" applyBorder="1" applyAlignment="1">
      <alignment horizontal="center" vertical="center"/>
    </xf>
    <xf numFmtId="0" fontId="0" fillId="13" borderId="19" xfId="0" applyFill="1" applyBorder="1" applyAlignment="1">
      <alignment horizontal="center" vertical="center" wrapText="1"/>
    </xf>
    <xf numFmtId="0" fontId="0" fillId="13" borderId="7" xfId="0" applyFill="1" applyBorder="1" applyAlignment="1">
      <alignment horizontal="center" vertical="center"/>
    </xf>
    <xf numFmtId="0" fontId="0" fillId="13" borderId="20" xfId="0" applyFill="1" applyBorder="1" applyAlignment="1">
      <alignment horizontal="center" vertical="center"/>
    </xf>
    <xf numFmtId="0" fontId="0" fillId="13" borderId="5" xfId="0" applyFill="1" applyBorder="1" applyAlignment="1">
      <alignment horizontal="center" vertical="center"/>
    </xf>
    <xf numFmtId="0" fontId="0" fillId="13" borderId="31" xfId="0" applyFill="1" applyBorder="1" applyAlignment="1">
      <alignment horizontal="center" vertical="center"/>
    </xf>
    <xf numFmtId="0" fontId="0" fillId="13" borderId="14" xfId="0" applyFill="1" applyBorder="1" applyAlignment="1">
      <alignment horizontal="center" vertical="center"/>
    </xf>
    <xf numFmtId="0" fontId="0" fillId="13" borderId="15" xfId="0" applyFill="1" applyBorder="1" applyAlignment="1">
      <alignment horizontal="center" vertical="center"/>
    </xf>
    <xf numFmtId="0" fontId="0" fillId="13" borderId="16"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Matrice de maturité de la</a:t>
            </a:r>
            <a:r>
              <a:rPr lang="en-US" baseline="0"/>
              <a:t> stratégie documentaire</a:t>
            </a:r>
            <a:endParaRPr lang="en-US"/>
          </a:p>
        </c:rich>
      </c:tx>
      <c:layout>
        <c:manualLayout>
          <c:xMode val="edge"/>
          <c:yMode val="edge"/>
          <c:x val="0.20092452378035572"/>
          <c:y val="2.1849497728446594E-2"/>
        </c:manualLayout>
      </c:layout>
      <c:overlay val="0"/>
    </c:title>
    <c:autoTitleDeleted val="0"/>
    <c:plotArea>
      <c:layout/>
      <c:scatterChart>
        <c:scatterStyle val="lineMarker"/>
        <c:varyColors val="0"/>
        <c:ser>
          <c:idx val="0"/>
          <c:order val="0"/>
          <c:tx>
            <c:strRef>
              <c:f>Calculs!$C$4</c:f>
              <c:strCache>
                <c:ptCount val="1"/>
                <c:pt idx="0">
                  <c:v>Gestion des informations</c:v>
                </c:pt>
              </c:strCache>
            </c:strRef>
          </c:tx>
          <c:spPr>
            <a:ln w="28575">
              <a:noFill/>
            </a:ln>
          </c:spPr>
          <c:marker>
            <c:symbol val="diamond"/>
            <c:size val="16"/>
            <c:spPr>
              <a:solidFill>
                <a:schemeClr val="tx1"/>
              </a:solidFill>
            </c:spPr>
          </c:marker>
          <c:xVal>
            <c:numRef>
              <c:f>Calculs!$B$5:$B$6</c:f>
              <c:numCache>
                <c:formatCode>0.00</c:formatCode>
                <c:ptCount val="2"/>
                <c:pt idx="1">
                  <c:v>0</c:v>
                </c:pt>
              </c:numCache>
            </c:numRef>
          </c:xVal>
          <c:yVal>
            <c:numRef>
              <c:f>Calculs!$C$5:$C$6</c:f>
              <c:numCache>
                <c:formatCode>0.00</c:formatCode>
                <c:ptCount val="2"/>
                <c:pt idx="1">
                  <c:v>0</c:v>
                </c:pt>
              </c:numCache>
            </c:numRef>
          </c:yVal>
          <c:smooth val="0"/>
        </c:ser>
        <c:dLbls>
          <c:showLegendKey val="0"/>
          <c:showVal val="0"/>
          <c:showCatName val="0"/>
          <c:showSerName val="0"/>
          <c:showPercent val="0"/>
          <c:showBubbleSize val="0"/>
        </c:dLbls>
        <c:axId val="200864776"/>
        <c:axId val="200865168"/>
      </c:scatterChart>
      <c:valAx>
        <c:axId val="200864776"/>
        <c:scaling>
          <c:orientation val="minMax"/>
          <c:max val="20"/>
        </c:scaling>
        <c:delete val="0"/>
        <c:axPos val="b"/>
        <c:majorGridlines/>
        <c:title>
          <c:tx>
            <c:rich>
              <a:bodyPr/>
              <a:lstStyle/>
              <a:p>
                <a:pPr>
                  <a:defRPr/>
                </a:pPr>
                <a:r>
                  <a:rPr lang="fr-FR"/>
                  <a:t>Niveau</a:t>
                </a:r>
                <a:r>
                  <a:rPr lang="fr-FR" baseline="0"/>
                  <a:t> de satisfaction aux exigences légales</a:t>
                </a:r>
                <a:endParaRPr lang="fr-FR"/>
              </a:p>
            </c:rich>
          </c:tx>
          <c:layout/>
          <c:overlay val="0"/>
        </c:title>
        <c:numFmt formatCode="General" sourceLinked="1"/>
        <c:majorTickMark val="out"/>
        <c:minorTickMark val="none"/>
        <c:tickLblPos val="nextTo"/>
        <c:crossAx val="200865168"/>
        <c:crosses val="autoZero"/>
        <c:crossBetween val="midCat"/>
        <c:majorUnit val="5"/>
      </c:valAx>
      <c:valAx>
        <c:axId val="200865168"/>
        <c:scaling>
          <c:orientation val="minMax"/>
          <c:max val="40"/>
          <c:min val="0"/>
        </c:scaling>
        <c:delete val="0"/>
        <c:axPos val="l"/>
        <c:majorGridlines/>
        <c:title>
          <c:tx>
            <c:rich>
              <a:bodyPr rot="-5400000" vert="horz"/>
              <a:lstStyle/>
              <a:p>
                <a:pPr>
                  <a:defRPr/>
                </a:pPr>
                <a:r>
                  <a:rPr lang="fr-FR"/>
                  <a:t>Niveau de gestion des informations</a:t>
                </a:r>
              </a:p>
            </c:rich>
          </c:tx>
          <c:layout/>
          <c:overlay val="0"/>
        </c:title>
        <c:numFmt formatCode="General" sourceLinked="1"/>
        <c:majorTickMark val="out"/>
        <c:minorTickMark val="none"/>
        <c:tickLblPos val="nextTo"/>
        <c:crossAx val="200864776"/>
        <c:crosses val="autoZero"/>
        <c:crossBetween val="midCat"/>
        <c:majorUnit val="10"/>
      </c:valAx>
      <c:spPr>
        <a:blipFill dpi="0" rotWithShape="1">
          <a:blip xmlns:r="http://schemas.openxmlformats.org/officeDocument/2006/relationships" r:embed="rId1">
            <a:alphaModFix amt="72000"/>
          </a:blip>
          <a:srcRect/>
          <a:stretch>
            <a:fillRect/>
          </a:stretch>
        </a:blipFill>
      </c:spPr>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Radio" checked="Checked" firstButton="1" fmlaLink="$I$8"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firstButton="1" fmlaLink="$K$4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K$45"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K$48"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I$21"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K$52"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K$56"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K$37"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J$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J$7"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J$16"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J$22"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J$2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J$3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J$37"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4"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J$42"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J$4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J$50"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J$53"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J$56"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K$7"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K$1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K$1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K$20"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K$23"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fmlaLink="$K$27"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K$3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K$34"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7</xdr:row>
          <xdr:rowOff>9525</xdr:rowOff>
        </xdr:from>
        <xdr:to>
          <xdr:col>5</xdr:col>
          <xdr:colOff>47625</xdr:colOff>
          <xdr:row>8</xdr:row>
          <xdr:rowOff>28575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xdr:row>
          <xdr:rowOff>200025</xdr:rowOff>
        </xdr:from>
        <xdr:to>
          <xdr:col>5</xdr:col>
          <xdr:colOff>47625</xdr:colOff>
          <xdr:row>9</xdr:row>
          <xdr:rowOff>28575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xdr:row>
          <xdr:rowOff>66675</xdr:rowOff>
        </xdr:from>
        <xdr:to>
          <xdr:col>5</xdr:col>
          <xdr:colOff>47625</xdr:colOff>
          <xdr:row>9</xdr:row>
          <xdr:rowOff>285750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xdr:row>
          <xdr:rowOff>76200</xdr:rowOff>
        </xdr:from>
        <xdr:to>
          <xdr:col>5</xdr:col>
          <xdr:colOff>47625</xdr:colOff>
          <xdr:row>10</xdr:row>
          <xdr:rowOff>295275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28575</xdr:rowOff>
        </xdr:from>
        <xdr:to>
          <xdr:col>5</xdr:col>
          <xdr:colOff>38100</xdr:colOff>
          <xdr:row>15</xdr:row>
          <xdr:rowOff>47625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6</xdr:col>
          <xdr:colOff>0</xdr:colOff>
          <xdr:row>12</xdr:row>
          <xdr:rowOff>9525</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95250</xdr:rowOff>
        </xdr:from>
        <xdr:to>
          <xdr:col>5</xdr:col>
          <xdr:colOff>38100</xdr:colOff>
          <xdr:row>15</xdr:row>
          <xdr:rowOff>314325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76200</xdr:rowOff>
        </xdr:from>
        <xdr:to>
          <xdr:col>5</xdr:col>
          <xdr:colOff>38100</xdr:colOff>
          <xdr:row>16</xdr:row>
          <xdr:rowOff>295275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361950</xdr:rowOff>
        </xdr:from>
        <xdr:to>
          <xdr:col>5</xdr:col>
          <xdr:colOff>38100</xdr:colOff>
          <xdr:row>18</xdr:row>
          <xdr:rowOff>9525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85725</xdr:rowOff>
        </xdr:from>
        <xdr:to>
          <xdr:col>5</xdr:col>
          <xdr:colOff>38100</xdr:colOff>
          <xdr:row>18</xdr:row>
          <xdr:rowOff>304800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76200</xdr:rowOff>
        </xdr:from>
        <xdr:to>
          <xdr:col>5</xdr:col>
          <xdr:colOff>47625</xdr:colOff>
          <xdr:row>21</xdr:row>
          <xdr:rowOff>295275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22</xdr:row>
          <xdr:rowOff>76200</xdr:rowOff>
        </xdr:from>
        <xdr:to>
          <xdr:col>5</xdr:col>
          <xdr:colOff>47625</xdr:colOff>
          <xdr:row>22</xdr:row>
          <xdr:rowOff>295275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371475</xdr:rowOff>
        </xdr:from>
        <xdr:to>
          <xdr:col>5</xdr:col>
          <xdr:colOff>38100</xdr:colOff>
          <xdr:row>24</xdr:row>
          <xdr:rowOff>19050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0</xdr:rowOff>
        </xdr:from>
        <xdr:to>
          <xdr:col>5</xdr:col>
          <xdr:colOff>38100</xdr:colOff>
          <xdr:row>25</xdr:row>
          <xdr:rowOff>28575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4781550</xdr:colOff>
          <xdr:row>13</xdr:row>
          <xdr:rowOff>190500</xdr:rowOff>
        </xdr:from>
        <xdr:to>
          <xdr:col>6</xdr:col>
          <xdr:colOff>0</xdr:colOff>
          <xdr:row>18</xdr:row>
          <xdr:rowOff>371475</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6</xdr:col>
          <xdr:colOff>0</xdr:colOff>
          <xdr:row>25</xdr:row>
          <xdr:rowOff>180975</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85725</xdr:rowOff>
        </xdr:from>
        <xdr:to>
          <xdr:col>5</xdr:col>
          <xdr:colOff>38100</xdr:colOff>
          <xdr:row>11</xdr:row>
          <xdr:rowOff>304800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9525</xdr:rowOff>
        </xdr:from>
        <xdr:to>
          <xdr:col>5</xdr:col>
          <xdr:colOff>19050</xdr:colOff>
          <xdr:row>25</xdr:row>
          <xdr:rowOff>161925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104775</xdr:colOff>
      <xdr:row>8</xdr:row>
      <xdr:rowOff>28575</xdr:rowOff>
    </xdr:from>
    <xdr:to>
      <xdr:col>1</xdr:col>
      <xdr:colOff>6734176</xdr:colOff>
      <xdr:row>33</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3</xdr:row>
          <xdr:rowOff>76200</xdr:rowOff>
        </xdr:from>
        <xdr:to>
          <xdr:col>7</xdr:col>
          <xdr:colOff>0</xdr:colOff>
          <xdr:row>4</xdr:row>
          <xdr:rowOff>123825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Retour à l'accueil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xdr:row>
          <xdr:rowOff>0</xdr:rowOff>
        </xdr:from>
        <xdr:to>
          <xdr:col>7</xdr:col>
          <xdr:colOff>9525</xdr:colOff>
          <xdr:row>6</xdr:row>
          <xdr:rowOff>28575</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Masquer cette page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4067175</xdr:colOff>
          <xdr:row>7</xdr:row>
          <xdr:rowOff>0</xdr:rowOff>
        </xdr:from>
        <xdr:to>
          <xdr:col>6</xdr:col>
          <xdr:colOff>0</xdr:colOff>
          <xdr:row>10</xdr:row>
          <xdr:rowOff>9525</xdr:rowOff>
        </xdr:to>
        <xdr:sp macro="" textlink="">
          <xdr:nvSpPr>
            <xdr:cNvPr id="7173" name="Group Box 5" hidden="1">
              <a:extLst>
                <a:ext uri="{63B3BB69-23CF-44E3-9099-C40C66FF867C}">
                  <a14:compatExt spid="_x0000_s7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19050</xdr:rowOff>
        </xdr:from>
        <xdr:to>
          <xdr:col>5</xdr:col>
          <xdr:colOff>66675</xdr:colOff>
          <xdr:row>12</xdr:row>
          <xdr:rowOff>19050</xdr:rowOff>
        </xdr:to>
        <xdr:sp macro="" textlink="">
          <xdr:nvSpPr>
            <xdr:cNvPr id="7174" name="Option Button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12</xdr:row>
          <xdr:rowOff>76200</xdr:rowOff>
        </xdr:from>
        <xdr:to>
          <xdr:col>5</xdr:col>
          <xdr:colOff>76200</xdr:colOff>
          <xdr:row>12</xdr:row>
          <xdr:rowOff>266700</xdr:rowOff>
        </xdr:to>
        <xdr:sp macro="" textlink="">
          <xdr:nvSpPr>
            <xdr:cNvPr id="7175" name="Option Button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13</xdr:row>
          <xdr:rowOff>9525</xdr:rowOff>
        </xdr:from>
        <xdr:to>
          <xdr:col>5</xdr:col>
          <xdr:colOff>76200</xdr:colOff>
          <xdr:row>14</xdr:row>
          <xdr:rowOff>9525</xdr:rowOff>
        </xdr:to>
        <xdr:sp macro="" textlink="">
          <xdr:nvSpPr>
            <xdr:cNvPr id="7176" name="Option Button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xdr:row>
          <xdr:rowOff>200025</xdr:rowOff>
        </xdr:from>
        <xdr:to>
          <xdr:col>5</xdr:col>
          <xdr:colOff>85725</xdr:colOff>
          <xdr:row>14</xdr:row>
          <xdr:rowOff>390525</xdr:rowOff>
        </xdr:to>
        <xdr:sp macro="" textlink="">
          <xdr:nvSpPr>
            <xdr:cNvPr id="7177" name="Option Button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4067175</xdr:colOff>
          <xdr:row>10</xdr:row>
          <xdr:rowOff>180975</xdr:rowOff>
        </xdr:from>
        <xdr:to>
          <xdr:col>6</xdr:col>
          <xdr:colOff>0</xdr:colOff>
          <xdr:row>15</xdr:row>
          <xdr:rowOff>0</xdr:rowOff>
        </xdr:to>
        <xdr:sp macro="" textlink="">
          <xdr:nvSpPr>
            <xdr:cNvPr id="7178" name="Group Box 10" hidden="1">
              <a:extLst>
                <a:ext uri="{63B3BB69-23CF-44E3-9099-C40C66FF867C}">
                  <a14:compatExt spid="_x0000_s7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xdr:row>
          <xdr:rowOff>95250</xdr:rowOff>
        </xdr:from>
        <xdr:to>
          <xdr:col>5</xdr:col>
          <xdr:colOff>142875</xdr:colOff>
          <xdr:row>7</xdr:row>
          <xdr:rowOff>314325</xdr:rowOff>
        </xdr:to>
        <xdr:sp macro="" textlink="">
          <xdr:nvSpPr>
            <xdr:cNvPr id="7180" name="Option Button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xdr:row>
          <xdr:rowOff>66675</xdr:rowOff>
        </xdr:from>
        <xdr:to>
          <xdr:col>5</xdr:col>
          <xdr:colOff>152400</xdr:colOff>
          <xdr:row>8</xdr:row>
          <xdr:rowOff>285750</xdr:rowOff>
        </xdr:to>
        <xdr:sp macro="" textlink="">
          <xdr:nvSpPr>
            <xdr:cNvPr id="7181" name="Option Button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0</xdr:rowOff>
        </xdr:from>
        <xdr:to>
          <xdr:col>5</xdr:col>
          <xdr:colOff>152400</xdr:colOff>
          <xdr:row>9</xdr:row>
          <xdr:rowOff>161925</xdr:rowOff>
        </xdr:to>
        <xdr:sp macro="" textlink="">
          <xdr:nvSpPr>
            <xdr:cNvPr id="7182" name="Option Button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16</xdr:row>
          <xdr:rowOff>28575</xdr:rowOff>
        </xdr:from>
        <xdr:to>
          <xdr:col>5</xdr:col>
          <xdr:colOff>114300</xdr:colOff>
          <xdr:row>17</xdr:row>
          <xdr:rowOff>9525</xdr:rowOff>
        </xdr:to>
        <xdr:sp macro="" textlink="">
          <xdr:nvSpPr>
            <xdr:cNvPr id="7183" name="Option Button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17</xdr:row>
          <xdr:rowOff>123825</xdr:rowOff>
        </xdr:from>
        <xdr:to>
          <xdr:col>5</xdr:col>
          <xdr:colOff>114300</xdr:colOff>
          <xdr:row>17</xdr:row>
          <xdr:rowOff>295275</xdr:rowOff>
        </xdr:to>
        <xdr:sp macro="" textlink="">
          <xdr:nvSpPr>
            <xdr:cNvPr id="7184" name="Option Button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18</xdr:row>
          <xdr:rowOff>104775</xdr:rowOff>
        </xdr:from>
        <xdr:to>
          <xdr:col>5</xdr:col>
          <xdr:colOff>114300</xdr:colOff>
          <xdr:row>18</xdr:row>
          <xdr:rowOff>276225</xdr:rowOff>
        </xdr:to>
        <xdr:sp macro="" textlink="">
          <xdr:nvSpPr>
            <xdr:cNvPr id="7185" name="Option Button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19</xdr:row>
          <xdr:rowOff>9525</xdr:rowOff>
        </xdr:from>
        <xdr:to>
          <xdr:col>5</xdr:col>
          <xdr:colOff>114300</xdr:colOff>
          <xdr:row>19</xdr:row>
          <xdr:rowOff>180975</xdr:rowOff>
        </xdr:to>
        <xdr:sp macro="" textlink="">
          <xdr:nvSpPr>
            <xdr:cNvPr id="7186" name="Option Button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4067175</xdr:colOff>
          <xdr:row>16</xdr:row>
          <xdr:rowOff>0</xdr:rowOff>
        </xdr:from>
        <xdr:to>
          <xdr:col>5</xdr:col>
          <xdr:colOff>342900</xdr:colOff>
          <xdr:row>19</xdr:row>
          <xdr:rowOff>180975</xdr:rowOff>
        </xdr:to>
        <xdr:sp macro="" textlink="">
          <xdr:nvSpPr>
            <xdr:cNvPr id="7187" name="Group Box 19" hidden="1">
              <a:extLst>
                <a:ext uri="{63B3BB69-23CF-44E3-9099-C40C66FF867C}">
                  <a14:compatExt spid="_x0000_s7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22</xdr:row>
          <xdr:rowOff>76200</xdr:rowOff>
        </xdr:from>
        <xdr:to>
          <xdr:col>5</xdr:col>
          <xdr:colOff>161925</xdr:colOff>
          <xdr:row>22</xdr:row>
          <xdr:rowOff>285750</xdr:rowOff>
        </xdr:to>
        <xdr:sp macro="" textlink="">
          <xdr:nvSpPr>
            <xdr:cNvPr id="7188" name="Option Button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76200</xdr:rowOff>
        </xdr:from>
        <xdr:to>
          <xdr:col>5</xdr:col>
          <xdr:colOff>161925</xdr:colOff>
          <xdr:row>23</xdr:row>
          <xdr:rowOff>285750</xdr:rowOff>
        </xdr:to>
        <xdr:sp macro="" textlink="">
          <xdr:nvSpPr>
            <xdr:cNvPr id="7189" name="Option Button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76200</xdr:rowOff>
        </xdr:from>
        <xdr:to>
          <xdr:col>5</xdr:col>
          <xdr:colOff>161925</xdr:colOff>
          <xdr:row>24</xdr:row>
          <xdr:rowOff>285750</xdr:rowOff>
        </xdr:to>
        <xdr:sp macro="" textlink="">
          <xdr:nvSpPr>
            <xdr:cNvPr id="7190" name="Option Button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4067175</xdr:colOff>
          <xdr:row>22</xdr:row>
          <xdr:rowOff>0</xdr:rowOff>
        </xdr:from>
        <xdr:to>
          <xdr:col>6</xdr:col>
          <xdr:colOff>0</xdr:colOff>
          <xdr:row>25</xdr:row>
          <xdr:rowOff>9525</xdr:rowOff>
        </xdr:to>
        <xdr:sp macro="" textlink="">
          <xdr:nvSpPr>
            <xdr:cNvPr id="7191" name="Group Box 23" hidden="1">
              <a:extLst>
                <a:ext uri="{63B3BB69-23CF-44E3-9099-C40C66FF867C}">
                  <a14:compatExt spid="_x0000_s7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27</xdr:row>
          <xdr:rowOff>19050</xdr:rowOff>
        </xdr:from>
        <xdr:to>
          <xdr:col>5</xdr:col>
          <xdr:colOff>142875</xdr:colOff>
          <xdr:row>27</xdr:row>
          <xdr:rowOff>190500</xdr:rowOff>
        </xdr:to>
        <xdr:sp macro="" textlink="">
          <xdr:nvSpPr>
            <xdr:cNvPr id="7192" name="Option Button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28</xdr:row>
          <xdr:rowOff>19050</xdr:rowOff>
        </xdr:from>
        <xdr:to>
          <xdr:col>5</xdr:col>
          <xdr:colOff>133350</xdr:colOff>
          <xdr:row>29</xdr:row>
          <xdr:rowOff>0</xdr:rowOff>
        </xdr:to>
        <xdr:sp macro="" textlink="">
          <xdr:nvSpPr>
            <xdr:cNvPr id="7193" name="Option Button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29</xdr:row>
          <xdr:rowOff>19050</xdr:rowOff>
        </xdr:from>
        <xdr:to>
          <xdr:col>5</xdr:col>
          <xdr:colOff>142875</xdr:colOff>
          <xdr:row>30</xdr:row>
          <xdr:rowOff>0</xdr:rowOff>
        </xdr:to>
        <xdr:sp macro="" textlink="">
          <xdr:nvSpPr>
            <xdr:cNvPr id="7194" name="Option Button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4067175</xdr:colOff>
          <xdr:row>26</xdr:row>
          <xdr:rowOff>180975</xdr:rowOff>
        </xdr:from>
        <xdr:to>
          <xdr:col>6</xdr:col>
          <xdr:colOff>0</xdr:colOff>
          <xdr:row>30</xdr:row>
          <xdr:rowOff>9525</xdr:rowOff>
        </xdr:to>
        <xdr:sp macro="" textlink="">
          <xdr:nvSpPr>
            <xdr:cNvPr id="7195" name="Group Box 27"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31</xdr:row>
          <xdr:rowOff>9525</xdr:rowOff>
        </xdr:from>
        <xdr:to>
          <xdr:col>5</xdr:col>
          <xdr:colOff>76200</xdr:colOff>
          <xdr:row>31</xdr:row>
          <xdr:rowOff>171450</xdr:rowOff>
        </xdr:to>
        <xdr:sp macro="" textlink="">
          <xdr:nvSpPr>
            <xdr:cNvPr id="7196" name="Option Button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32</xdr:row>
          <xdr:rowOff>9525</xdr:rowOff>
        </xdr:from>
        <xdr:to>
          <xdr:col>5</xdr:col>
          <xdr:colOff>76200</xdr:colOff>
          <xdr:row>32</xdr:row>
          <xdr:rowOff>171450</xdr:rowOff>
        </xdr:to>
        <xdr:sp macro="" textlink="">
          <xdr:nvSpPr>
            <xdr:cNvPr id="7197" name="Option Button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33</xdr:row>
          <xdr:rowOff>19050</xdr:rowOff>
        </xdr:from>
        <xdr:to>
          <xdr:col>5</xdr:col>
          <xdr:colOff>76200</xdr:colOff>
          <xdr:row>33</xdr:row>
          <xdr:rowOff>180975</xdr:rowOff>
        </xdr:to>
        <xdr:sp macro="" textlink="">
          <xdr:nvSpPr>
            <xdr:cNvPr id="7198" name="Option Button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9525</xdr:rowOff>
        </xdr:from>
        <xdr:to>
          <xdr:col>5</xdr:col>
          <xdr:colOff>76200</xdr:colOff>
          <xdr:row>34</xdr:row>
          <xdr:rowOff>171450</xdr:rowOff>
        </xdr:to>
        <xdr:sp macro="" textlink="">
          <xdr:nvSpPr>
            <xdr:cNvPr id="7199" name="Option Button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180975</xdr:rowOff>
        </xdr:from>
        <xdr:to>
          <xdr:col>6</xdr:col>
          <xdr:colOff>0</xdr:colOff>
          <xdr:row>34</xdr:row>
          <xdr:rowOff>190500</xdr:rowOff>
        </xdr:to>
        <xdr:sp macro="" textlink="">
          <xdr:nvSpPr>
            <xdr:cNvPr id="7202" name="Group Box 34" hidden="1">
              <a:extLst>
                <a:ext uri="{63B3BB69-23CF-44E3-9099-C40C66FF867C}">
                  <a14:compatExt spid="_x0000_s7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37</xdr:row>
          <xdr:rowOff>9525</xdr:rowOff>
        </xdr:from>
        <xdr:to>
          <xdr:col>5</xdr:col>
          <xdr:colOff>142875</xdr:colOff>
          <xdr:row>37</xdr:row>
          <xdr:rowOff>180975</xdr:rowOff>
        </xdr:to>
        <xdr:sp macro="" textlink="">
          <xdr:nvSpPr>
            <xdr:cNvPr id="7203" name="Option Button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38</xdr:row>
          <xdr:rowOff>19050</xdr:rowOff>
        </xdr:from>
        <xdr:to>
          <xdr:col>5</xdr:col>
          <xdr:colOff>142875</xdr:colOff>
          <xdr:row>39</xdr:row>
          <xdr:rowOff>0</xdr:rowOff>
        </xdr:to>
        <xdr:sp macro="" textlink="">
          <xdr:nvSpPr>
            <xdr:cNvPr id="7204" name="Option Button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39</xdr:row>
          <xdr:rowOff>123825</xdr:rowOff>
        </xdr:from>
        <xdr:to>
          <xdr:col>5</xdr:col>
          <xdr:colOff>142875</xdr:colOff>
          <xdr:row>39</xdr:row>
          <xdr:rowOff>295275</xdr:rowOff>
        </xdr:to>
        <xdr:sp macro="" textlink="">
          <xdr:nvSpPr>
            <xdr:cNvPr id="7205" name="Option Button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40</xdr:row>
          <xdr:rowOff>85725</xdr:rowOff>
        </xdr:from>
        <xdr:to>
          <xdr:col>5</xdr:col>
          <xdr:colOff>142875</xdr:colOff>
          <xdr:row>40</xdr:row>
          <xdr:rowOff>257175</xdr:rowOff>
        </xdr:to>
        <xdr:sp macro="" textlink="">
          <xdr:nvSpPr>
            <xdr:cNvPr id="7206" name="Option Button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6</xdr:col>
          <xdr:colOff>0</xdr:colOff>
          <xdr:row>41</xdr:row>
          <xdr:rowOff>9525</xdr:rowOff>
        </xdr:to>
        <xdr:sp macro="" textlink="">
          <xdr:nvSpPr>
            <xdr:cNvPr id="7207" name="Group Box 39" hidden="1">
              <a:extLst>
                <a:ext uri="{63B3BB69-23CF-44E3-9099-C40C66FF867C}">
                  <a14:compatExt spid="_x0000_s7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42</xdr:row>
          <xdr:rowOff>28575</xdr:rowOff>
        </xdr:from>
        <xdr:to>
          <xdr:col>5</xdr:col>
          <xdr:colOff>142875</xdr:colOff>
          <xdr:row>43</xdr:row>
          <xdr:rowOff>9525</xdr:rowOff>
        </xdr:to>
        <xdr:sp macro="" textlink="">
          <xdr:nvSpPr>
            <xdr:cNvPr id="7208" name="Option Button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43</xdr:row>
          <xdr:rowOff>9525</xdr:rowOff>
        </xdr:from>
        <xdr:to>
          <xdr:col>5</xdr:col>
          <xdr:colOff>142875</xdr:colOff>
          <xdr:row>43</xdr:row>
          <xdr:rowOff>180975</xdr:rowOff>
        </xdr:to>
        <xdr:sp macro="" textlink="">
          <xdr:nvSpPr>
            <xdr:cNvPr id="7209" name="Option Button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4067175</xdr:colOff>
          <xdr:row>42</xdr:row>
          <xdr:rowOff>0</xdr:rowOff>
        </xdr:from>
        <xdr:to>
          <xdr:col>6</xdr:col>
          <xdr:colOff>0</xdr:colOff>
          <xdr:row>44</xdr:row>
          <xdr:rowOff>0</xdr:rowOff>
        </xdr:to>
        <xdr:sp macro="" textlink="">
          <xdr:nvSpPr>
            <xdr:cNvPr id="7210" name="Group Box 42" hidden="1">
              <a:extLst>
                <a:ext uri="{63B3BB69-23CF-44E3-9099-C40C66FF867C}">
                  <a14:compatExt spid="_x0000_s7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45</xdr:row>
          <xdr:rowOff>57150</xdr:rowOff>
        </xdr:from>
        <xdr:to>
          <xdr:col>5</xdr:col>
          <xdr:colOff>142875</xdr:colOff>
          <xdr:row>45</xdr:row>
          <xdr:rowOff>276225</xdr:rowOff>
        </xdr:to>
        <xdr:sp macro="" textlink="">
          <xdr:nvSpPr>
            <xdr:cNvPr id="7211" name="Option Button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46</xdr:row>
          <xdr:rowOff>76200</xdr:rowOff>
        </xdr:from>
        <xdr:to>
          <xdr:col>5</xdr:col>
          <xdr:colOff>133350</xdr:colOff>
          <xdr:row>46</xdr:row>
          <xdr:rowOff>295275</xdr:rowOff>
        </xdr:to>
        <xdr:sp macro="" textlink="">
          <xdr:nvSpPr>
            <xdr:cNvPr id="7212" name="Option Button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47</xdr:row>
          <xdr:rowOff>57150</xdr:rowOff>
        </xdr:from>
        <xdr:to>
          <xdr:col>5</xdr:col>
          <xdr:colOff>133350</xdr:colOff>
          <xdr:row>47</xdr:row>
          <xdr:rowOff>276225</xdr:rowOff>
        </xdr:to>
        <xdr:sp macro="" textlink="">
          <xdr:nvSpPr>
            <xdr:cNvPr id="7213" name="Option Button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4067175</xdr:colOff>
          <xdr:row>45</xdr:row>
          <xdr:rowOff>0</xdr:rowOff>
        </xdr:from>
        <xdr:to>
          <xdr:col>6</xdr:col>
          <xdr:colOff>0</xdr:colOff>
          <xdr:row>47</xdr:row>
          <xdr:rowOff>381000</xdr:rowOff>
        </xdr:to>
        <xdr:sp macro="" textlink="">
          <xdr:nvSpPr>
            <xdr:cNvPr id="7214" name="Group Box 46" hidden="1">
              <a:extLst>
                <a:ext uri="{63B3BB69-23CF-44E3-9099-C40C66FF867C}">
                  <a14:compatExt spid="_x0000_s7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50</xdr:row>
          <xdr:rowOff>114300</xdr:rowOff>
        </xdr:from>
        <xdr:to>
          <xdr:col>5</xdr:col>
          <xdr:colOff>133350</xdr:colOff>
          <xdr:row>50</xdr:row>
          <xdr:rowOff>333375</xdr:rowOff>
        </xdr:to>
        <xdr:sp macro="" textlink="">
          <xdr:nvSpPr>
            <xdr:cNvPr id="7215" name="Option Button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51</xdr:row>
          <xdr:rowOff>38100</xdr:rowOff>
        </xdr:from>
        <xdr:to>
          <xdr:col>5</xdr:col>
          <xdr:colOff>133350</xdr:colOff>
          <xdr:row>51</xdr:row>
          <xdr:rowOff>257175</xdr:rowOff>
        </xdr:to>
        <xdr:sp macro="" textlink="">
          <xdr:nvSpPr>
            <xdr:cNvPr id="7216" name="Option Button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180975</xdr:rowOff>
        </xdr:from>
        <xdr:to>
          <xdr:col>6</xdr:col>
          <xdr:colOff>9525</xdr:colOff>
          <xdr:row>52</xdr:row>
          <xdr:rowOff>9525</xdr:rowOff>
        </xdr:to>
        <xdr:sp macro="" textlink="">
          <xdr:nvSpPr>
            <xdr:cNvPr id="7217" name="Group Box 49" hidden="1">
              <a:extLst>
                <a:ext uri="{63B3BB69-23CF-44E3-9099-C40C66FF867C}">
                  <a14:compatExt spid="_x0000_s7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53</xdr:row>
          <xdr:rowOff>38100</xdr:rowOff>
        </xdr:from>
        <xdr:to>
          <xdr:col>5</xdr:col>
          <xdr:colOff>142875</xdr:colOff>
          <xdr:row>53</xdr:row>
          <xdr:rowOff>371475</xdr:rowOff>
        </xdr:to>
        <xdr:sp macro="" textlink="">
          <xdr:nvSpPr>
            <xdr:cNvPr id="7218" name="Option Button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54</xdr:row>
          <xdr:rowOff>19050</xdr:rowOff>
        </xdr:from>
        <xdr:to>
          <xdr:col>5</xdr:col>
          <xdr:colOff>142875</xdr:colOff>
          <xdr:row>54</xdr:row>
          <xdr:rowOff>352425</xdr:rowOff>
        </xdr:to>
        <xdr:sp macro="" textlink="">
          <xdr:nvSpPr>
            <xdr:cNvPr id="7219" name="Option Button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180975</xdr:rowOff>
        </xdr:from>
        <xdr:to>
          <xdr:col>6</xdr:col>
          <xdr:colOff>9525</xdr:colOff>
          <xdr:row>54</xdr:row>
          <xdr:rowOff>371475</xdr:rowOff>
        </xdr:to>
        <xdr:sp macro="" textlink="">
          <xdr:nvSpPr>
            <xdr:cNvPr id="7220" name="Group Box 52" hidden="1">
              <a:extLst>
                <a:ext uri="{63B3BB69-23CF-44E3-9099-C40C66FF867C}">
                  <a14:compatExt spid="_x0000_s7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56</xdr:row>
          <xdr:rowOff>47625</xdr:rowOff>
        </xdr:from>
        <xdr:to>
          <xdr:col>5</xdr:col>
          <xdr:colOff>142875</xdr:colOff>
          <xdr:row>56</xdr:row>
          <xdr:rowOff>323850</xdr:rowOff>
        </xdr:to>
        <xdr:sp macro="" textlink="">
          <xdr:nvSpPr>
            <xdr:cNvPr id="7221" name="Option Button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57</xdr:row>
          <xdr:rowOff>38100</xdr:rowOff>
        </xdr:from>
        <xdr:to>
          <xdr:col>5</xdr:col>
          <xdr:colOff>142875</xdr:colOff>
          <xdr:row>57</xdr:row>
          <xdr:rowOff>314325</xdr:rowOff>
        </xdr:to>
        <xdr:sp macro="" textlink="">
          <xdr:nvSpPr>
            <xdr:cNvPr id="7222" name="Option Button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58</xdr:row>
          <xdr:rowOff>28575</xdr:rowOff>
        </xdr:from>
        <xdr:to>
          <xdr:col>5</xdr:col>
          <xdr:colOff>142875</xdr:colOff>
          <xdr:row>58</xdr:row>
          <xdr:rowOff>304800</xdr:rowOff>
        </xdr:to>
        <xdr:sp macro="" textlink="">
          <xdr:nvSpPr>
            <xdr:cNvPr id="7223" name="Option Button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59</xdr:row>
          <xdr:rowOff>0</xdr:rowOff>
        </xdr:from>
        <xdr:to>
          <xdr:col>5</xdr:col>
          <xdr:colOff>142875</xdr:colOff>
          <xdr:row>59</xdr:row>
          <xdr:rowOff>171450</xdr:rowOff>
        </xdr:to>
        <xdr:sp macro="" textlink="">
          <xdr:nvSpPr>
            <xdr:cNvPr id="7224" name="Option Button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0</xdr:rowOff>
        </xdr:from>
        <xdr:to>
          <xdr:col>6</xdr:col>
          <xdr:colOff>0</xdr:colOff>
          <xdr:row>59</xdr:row>
          <xdr:rowOff>180975</xdr:rowOff>
        </xdr:to>
        <xdr:sp macro="" textlink="">
          <xdr:nvSpPr>
            <xdr:cNvPr id="7225" name="Group Box 57" hidden="1">
              <a:extLst>
                <a:ext uri="{63B3BB69-23CF-44E3-9099-C40C66FF867C}">
                  <a14:compatExt spid="_x0000_s7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266700</xdr:colOff>
          <xdr:row>7</xdr:row>
          <xdr:rowOff>76200</xdr:rowOff>
        </xdr:from>
        <xdr:to>
          <xdr:col>5</xdr:col>
          <xdr:colOff>66675</xdr:colOff>
          <xdr:row>8</xdr:row>
          <xdr:rowOff>9525</xdr:rowOff>
        </xdr:to>
        <xdr:sp macro="" textlink="">
          <xdr:nvSpPr>
            <xdr:cNvPr id="11271" name="Option Button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xdr:row>
          <xdr:rowOff>28575</xdr:rowOff>
        </xdr:from>
        <xdr:to>
          <xdr:col>5</xdr:col>
          <xdr:colOff>66675</xdr:colOff>
          <xdr:row>8</xdr:row>
          <xdr:rowOff>342900</xdr:rowOff>
        </xdr:to>
        <xdr:sp macro="" textlink="">
          <xdr:nvSpPr>
            <xdr:cNvPr id="11272" name="Option Button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xdr:row>
          <xdr:rowOff>28575</xdr:rowOff>
        </xdr:from>
        <xdr:to>
          <xdr:col>5</xdr:col>
          <xdr:colOff>66675</xdr:colOff>
          <xdr:row>9</xdr:row>
          <xdr:rowOff>342900</xdr:rowOff>
        </xdr:to>
        <xdr:sp macro="" textlink="">
          <xdr:nvSpPr>
            <xdr:cNvPr id="11273" name="Option Button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0</xdr:rowOff>
        </xdr:from>
        <xdr:to>
          <xdr:col>6</xdr:col>
          <xdr:colOff>9525</xdr:colOff>
          <xdr:row>10</xdr:row>
          <xdr:rowOff>0</xdr:rowOff>
        </xdr:to>
        <xdr:sp macro="" textlink="">
          <xdr:nvSpPr>
            <xdr:cNvPr id="11274" name="Group Box 10" hidden="1">
              <a:extLst>
                <a:ext uri="{63B3BB69-23CF-44E3-9099-C40C66FF867C}">
                  <a14:compatExt spid="_x0000_s1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11</xdr:row>
          <xdr:rowOff>95250</xdr:rowOff>
        </xdr:from>
        <xdr:to>
          <xdr:col>5</xdr:col>
          <xdr:colOff>66675</xdr:colOff>
          <xdr:row>11</xdr:row>
          <xdr:rowOff>333375</xdr:rowOff>
        </xdr:to>
        <xdr:sp macro="" textlink="">
          <xdr:nvSpPr>
            <xdr:cNvPr id="11275" name="Option Button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12</xdr:row>
          <xdr:rowOff>57150</xdr:rowOff>
        </xdr:from>
        <xdr:to>
          <xdr:col>5</xdr:col>
          <xdr:colOff>57150</xdr:colOff>
          <xdr:row>12</xdr:row>
          <xdr:rowOff>295275</xdr:rowOff>
        </xdr:to>
        <xdr:sp macro="" textlink="">
          <xdr:nvSpPr>
            <xdr:cNvPr id="11276" name="Option Button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13</xdr:row>
          <xdr:rowOff>66675</xdr:rowOff>
        </xdr:from>
        <xdr:to>
          <xdr:col>5</xdr:col>
          <xdr:colOff>66675</xdr:colOff>
          <xdr:row>13</xdr:row>
          <xdr:rowOff>304800</xdr:rowOff>
        </xdr:to>
        <xdr:sp macro="" textlink="">
          <xdr:nvSpPr>
            <xdr:cNvPr id="11277" name="Option Button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4076700</xdr:colOff>
          <xdr:row>11</xdr:row>
          <xdr:rowOff>9525</xdr:rowOff>
        </xdr:from>
        <xdr:to>
          <xdr:col>6</xdr:col>
          <xdr:colOff>0</xdr:colOff>
          <xdr:row>13</xdr:row>
          <xdr:rowOff>381000</xdr:rowOff>
        </xdr:to>
        <xdr:sp macro="" textlink="">
          <xdr:nvSpPr>
            <xdr:cNvPr id="11278" name="Group Box 14" hidden="1">
              <a:extLst>
                <a:ext uri="{63B3BB69-23CF-44E3-9099-C40C66FF867C}">
                  <a14:compatExt spid="_x0000_s11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16</xdr:row>
          <xdr:rowOff>19050</xdr:rowOff>
        </xdr:from>
        <xdr:to>
          <xdr:col>5</xdr:col>
          <xdr:colOff>28575</xdr:colOff>
          <xdr:row>16</xdr:row>
          <xdr:rowOff>180975</xdr:rowOff>
        </xdr:to>
        <xdr:sp macro="" textlink="">
          <xdr:nvSpPr>
            <xdr:cNvPr id="11279" name="Option Button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17</xdr:row>
          <xdr:rowOff>28575</xdr:rowOff>
        </xdr:from>
        <xdr:to>
          <xdr:col>5</xdr:col>
          <xdr:colOff>28575</xdr:colOff>
          <xdr:row>18</xdr:row>
          <xdr:rowOff>0</xdr:rowOff>
        </xdr:to>
        <xdr:sp macro="" textlink="">
          <xdr:nvSpPr>
            <xdr:cNvPr id="11280" name="Option Button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18</xdr:row>
          <xdr:rowOff>19050</xdr:rowOff>
        </xdr:from>
        <xdr:to>
          <xdr:col>5</xdr:col>
          <xdr:colOff>38100</xdr:colOff>
          <xdr:row>18</xdr:row>
          <xdr:rowOff>180975</xdr:rowOff>
        </xdr:to>
        <xdr:sp macro="" textlink="">
          <xdr:nvSpPr>
            <xdr:cNvPr id="11281" name="Option Button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6</xdr:col>
          <xdr:colOff>0</xdr:colOff>
          <xdr:row>19</xdr:row>
          <xdr:rowOff>0</xdr:rowOff>
        </xdr:to>
        <xdr:sp macro="" textlink="">
          <xdr:nvSpPr>
            <xdr:cNvPr id="11282" name="Group Box 18" hidden="1">
              <a:extLst>
                <a:ext uri="{63B3BB69-23CF-44E3-9099-C40C66FF867C}">
                  <a14:compatExt spid="_x0000_s11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20</xdr:row>
          <xdr:rowOff>19050</xdr:rowOff>
        </xdr:from>
        <xdr:to>
          <xdr:col>5</xdr:col>
          <xdr:colOff>66675</xdr:colOff>
          <xdr:row>21</xdr:row>
          <xdr:rowOff>9525</xdr:rowOff>
        </xdr:to>
        <xdr:sp macro="" textlink="">
          <xdr:nvSpPr>
            <xdr:cNvPr id="11283" name="Option Button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20</xdr:row>
          <xdr:rowOff>190500</xdr:rowOff>
        </xdr:from>
        <xdr:to>
          <xdr:col>5</xdr:col>
          <xdr:colOff>66675</xdr:colOff>
          <xdr:row>21</xdr:row>
          <xdr:rowOff>180975</xdr:rowOff>
        </xdr:to>
        <xdr:sp macro="" textlink="">
          <xdr:nvSpPr>
            <xdr:cNvPr id="11284" name="Option Button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6</xdr:col>
          <xdr:colOff>0</xdr:colOff>
          <xdr:row>22</xdr:row>
          <xdr:rowOff>9525</xdr:rowOff>
        </xdr:to>
        <xdr:sp macro="" textlink="">
          <xdr:nvSpPr>
            <xdr:cNvPr id="11285" name="Group Box 21" hidden="1">
              <a:extLst>
                <a:ext uri="{63B3BB69-23CF-44E3-9099-C40C66FF867C}">
                  <a14:compatExt spid="_x0000_s11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22</xdr:row>
          <xdr:rowOff>190500</xdr:rowOff>
        </xdr:from>
        <xdr:to>
          <xdr:col>5</xdr:col>
          <xdr:colOff>9525</xdr:colOff>
          <xdr:row>24</xdr:row>
          <xdr:rowOff>19050</xdr:rowOff>
        </xdr:to>
        <xdr:sp macro="" textlink="">
          <xdr:nvSpPr>
            <xdr:cNvPr id="11286" name="Option Button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180975</xdr:rowOff>
        </xdr:from>
        <xdr:to>
          <xdr:col>5</xdr:col>
          <xdr:colOff>19050</xdr:colOff>
          <xdr:row>25</xdr:row>
          <xdr:rowOff>9525</xdr:rowOff>
        </xdr:to>
        <xdr:sp macro="" textlink="">
          <xdr:nvSpPr>
            <xdr:cNvPr id="11287" name="Option Button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24</xdr:row>
          <xdr:rowOff>171450</xdr:rowOff>
        </xdr:from>
        <xdr:to>
          <xdr:col>5</xdr:col>
          <xdr:colOff>28575</xdr:colOff>
          <xdr:row>26</xdr:row>
          <xdr:rowOff>0</xdr:rowOff>
        </xdr:to>
        <xdr:sp macro="" textlink="">
          <xdr:nvSpPr>
            <xdr:cNvPr id="11288" name="Option Button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190500</xdr:rowOff>
        </xdr:from>
        <xdr:to>
          <xdr:col>6</xdr:col>
          <xdr:colOff>0</xdr:colOff>
          <xdr:row>26</xdr:row>
          <xdr:rowOff>9525</xdr:rowOff>
        </xdr:to>
        <xdr:sp macro="" textlink="">
          <xdr:nvSpPr>
            <xdr:cNvPr id="11289" name="Group Box 25" hidden="1">
              <a:extLst>
                <a:ext uri="{63B3BB69-23CF-44E3-9099-C40C66FF867C}">
                  <a14:compatExt spid="_x0000_s11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27</xdr:row>
          <xdr:rowOff>19050</xdr:rowOff>
        </xdr:from>
        <xdr:to>
          <xdr:col>5</xdr:col>
          <xdr:colOff>47625</xdr:colOff>
          <xdr:row>28</xdr:row>
          <xdr:rowOff>19050</xdr:rowOff>
        </xdr:to>
        <xdr:sp macro="" textlink="">
          <xdr:nvSpPr>
            <xdr:cNvPr id="11290" name="Option Button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28</xdr:row>
          <xdr:rowOff>0</xdr:rowOff>
        </xdr:from>
        <xdr:to>
          <xdr:col>5</xdr:col>
          <xdr:colOff>47625</xdr:colOff>
          <xdr:row>28</xdr:row>
          <xdr:rowOff>190500</xdr:rowOff>
        </xdr:to>
        <xdr:sp macro="" textlink="">
          <xdr:nvSpPr>
            <xdr:cNvPr id="11291" name="Option Button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4076700</xdr:colOff>
          <xdr:row>27</xdr:row>
          <xdr:rowOff>9525</xdr:rowOff>
        </xdr:from>
        <xdr:to>
          <xdr:col>6</xdr:col>
          <xdr:colOff>0</xdr:colOff>
          <xdr:row>29</xdr:row>
          <xdr:rowOff>0</xdr:rowOff>
        </xdr:to>
        <xdr:sp macro="" textlink="">
          <xdr:nvSpPr>
            <xdr:cNvPr id="11292" name="Group Box 28" hidden="1">
              <a:extLst>
                <a:ext uri="{63B3BB69-23CF-44E3-9099-C40C66FF867C}">
                  <a14:compatExt spid="_x0000_s11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31</xdr:row>
          <xdr:rowOff>9525</xdr:rowOff>
        </xdr:from>
        <xdr:to>
          <xdr:col>5</xdr:col>
          <xdr:colOff>38100</xdr:colOff>
          <xdr:row>31</xdr:row>
          <xdr:rowOff>180975</xdr:rowOff>
        </xdr:to>
        <xdr:sp macro="" textlink="">
          <xdr:nvSpPr>
            <xdr:cNvPr id="11293" name="Option Button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31</xdr:row>
          <xdr:rowOff>180975</xdr:rowOff>
        </xdr:from>
        <xdr:to>
          <xdr:col>5</xdr:col>
          <xdr:colOff>38100</xdr:colOff>
          <xdr:row>32</xdr:row>
          <xdr:rowOff>161925</xdr:rowOff>
        </xdr:to>
        <xdr:sp macro="" textlink="">
          <xdr:nvSpPr>
            <xdr:cNvPr id="11294" name="Option Button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180975</xdr:rowOff>
        </xdr:from>
        <xdr:to>
          <xdr:col>6</xdr:col>
          <xdr:colOff>0</xdr:colOff>
          <xdr:row>33</xdr:row>
          <xdr:rowOff>9525</xdr:rowOff>
        </xdr:to>
        <xdr:sp macro="" textlink="">
          <xdr:nvSpPr>
            <xdr:cNvPr id="11295" name="Group Box 31" hidden="1">
              <a:extLst>
                <a:ext uri="{63B3BB69-23CF-44E3-9099-C40C66FF867C}">
                  <a14:compatExt spid="_x0000_s11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34</xdr:row>
          <xdr:rowOff>85725</xdr:rowOff>
        </xdr:from>
        <xdr:to>
          <xdr:col>5</xdr:col>
          <xdr:colOff>76200</xdr:colOff>
          <xdr:row>34</xdr:row>
          <xdr:rowOff>285750</xdr:rowOff>
        </xdr:to>
        <xdr:sp macro="" textlink="">
          <xdr:nvSpPr>
            <xdr:cNvPr id="11296" name="Option Button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34</xdr:row>
          <xdr:rowOff>361950</xdr:rowOff>
        </xdr:from>
        <xdr:to>
          <xdr:col>5</xdr:col>
          <xdr:colOff>85725</xdr:colOff>
          <xdr:row>35</xdr:row>
          <xdr:rowOff>180975</xdr:rowOff>
        </xdr:to>
        <xdr:sp macro="" textlink="">
          <xdr:nvSpPr>
            <xdr:cNvPr id="11297" name="Option Button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180975</xdr:rowOff>
        </xdr:from>
        <xdr:to>
          <xdr:col>6</xdr:col>
          <xdr:colOff>0</xdr:colOff>
          <xdr:row>36</xdr:row>
          <xdr:rowOff>0</xdr:rowOff>
        </xdr:to>
        <xdr:sp macro="" textlink="">
          <xdr:nvSpPr>
            <xdr:cNvPr id="11298" name="Group Box 34" hidden="1">
              <a:extLst>
                <a:ext uri="{63B3BB69-23CF-44E3-9099-C40C66FF867C}">
                  <a14:compatExt spid="_x0000_s11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9525</xdr:rowOff>
        </xdr:from>
        <xdr:to>
          <xdr:col>6</xdr:col>
          <xdr:colOff>0</xdr:colOff>
          <xdr:row>39</xdr:row>
          <xdr:rowOff>0</xdr:rowOff>
        </xdr:to>
        <xdr:sp macro="" textlink="">
          <xdr:nvSpPr>
            <xdr:cNvPr id="11301" name="Group Box 37" hidden="1">
              <a:extLst>
                <a:ext uri="{63B3BB69-23CF-44E3-9099-C40C66FF867C}">
                  <a14:compatExt spid="_x0000_s11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40</xdr:row>
          <xdr:rowOff>95250</xdr:rowOff>
        </xdr:from>
        <xdr:to>
          <xdr:col>5</xdr:col>
          <xdr:colOff>247650</xdr:colOff>
          <xdr:row>40</xdr:row>
          <xdr:rowOff>314325</xdr:rowOff>
        </xdr:to>
        <xdr:sp macro="" textlink="">
          <xdr:nvSpPr>
            <xdr:cNvPr id="11302" name="Option Button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41</xdr:row>
          <xdr:rowOff>123825</xdr:rowOff>
        </xdr:from>
        <xdr:to>
          <xdr:col>5</xdr:col>
          <xdr:colOff>66675</xdr:colOff>
          <xdr:row>41</xdr:row>
          <xdr:rowOff>266700</xdr:rowOff>
        </xdr:to>
        <xdr:sp macro="" textlink="">
          <xdr:nvSpPr>
            <xdr:cNvPr id="11303" name="Option Button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42</xdr:row>
          <xdr:rowOff>19050</xdr:rowOff>
        </xdr:from>
        <xdr:to>
          <xdr:col>5</xdr:col>
          <xdr:colOff>57150</xdr:colOff>
          <xdr:row>42</xdr:row>
          <xdr:rowOff>161925</xdr:rowOff>
        </xdr:to>
        <xdr:sp macro="" textlink="">
          <xdr:nvSpPr>
            <xdr:cNvPr id="11304" name="Option Button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180975</xdr:rowOff>
        </xdr:from>
        <xdr:to>
          <xdr:col>6</xdr:col>
          <xdr:colOff>0</xdr:colOff>
          <xdr:row>42</xdr:row>
          <xdr:rowOff>190500</xdr:rowOff>
        </xdr:to>
        <xdr:sp macro="" textlink="">
          <xdr:nvSpPr>
            <xdr:cNvPr id="11305" name="Group Box 41" hidden="1">
              <a:extLst>
                <a:ext uri="{63B3BB69-23CF-44E3-9099-C40C66FF867C}">
                  <a14:compatExt spid="_x0000_s11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45</xdr:row>
          <xdr:rowOff>38100</xdr:rowOff>
        </xdr:from>
        <xdr:to>
          <xdr:col>5</xdr:col>
          <xdr:colOff>257175</xdr:colOff>
          <xdr:row>45</xdr:row>
          <xdr:rowOff>361950</xdr:rowOff>
        </xdr:to>
        <xdr:sp macro="" textlink="">
          <xdr:nvSpPr>
            <xdr:cNvPr id="11306" name="Option Button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45</xdr:row>
          <xdr:rowOff>381000</xdr:rowOff>
        </xdr:from>
        <xdr:to>
          <xdr:col>5</xdr:col>
          <xdr:colOff>257175</xdr:colOff>
          <xdr:row>46</xdr:row>
          <xdr:rowOff>323850</xdr:rowOff>
        </xdr:to>
        <xdr:sp macro="" textlink="">
          <xdr:nvSpPr>
            <xdr:cNvPr id="11307" name="Option Button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9525</xdr:rowOff>
        </xdr:from>
        <xdr:to>
          <xdr:col>5</xdr:col>
          <xdr:colOff>333375</xdr:colOff>
          <xdr:row>46</xdr:row>
          <xdr:rowOff>371475</xdr:rowOff>
        </xdr:to>
        <xdr:sp macro="" textlink="">
          <xdr:nvSpPr>
            <xdr:cNvPr id="11308" name="Group Box 44" hidden="1">
              <a:extLst>
                <a:ext uri="{63B3BB69-23CF-44E3-9099-C40C66FF867C}">
                  <a14:compatExt spid="_x0000_s113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48</xdr:row>
          <xdr:rowOff>28575</xdr:rowOff>
        </xdr:from>
        <xdr:to>
          <xdr:col>5</xdr:col>
          <xdr:colOff>247650</xdr:colOff>
          <xdr:row>49</xdr:row>
          <xdr:rowOff>9525</xdr:rowOff>
        </xdr:to>
        <xdr:sp macro="" textlink="">
          <xdr:nvSpPr>
            <xdr:cNvPr id="11309" name="Option Button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49</xdr:row>
          <xdr:rowOff>19050</xdr:rowOff>
        </xdr:from>
        <xdr:to>
          <xdr:col>5</xdr:col>
          <xdr:colOff>247650</xdr:colOff>
          <xdr:row>50</xdr:row>
          <xdr:rowOff>0</xdr:rowOff>
        </xdr:to>
        <xdr:sp macro="" textlink="">
          <xdr:nvSpPr>
            <xdr:cNvPr id="11310" name="Option Button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50</xdr:row>
          <xdr:rowOff>9525</xdr:rowOff>
        </xdr:from>
        <xdr:to>
          <xdr:col>5</xdr:col>
          <xdr:colOff>247650</xdr:colOff>
          <xdr:row>50</xdr:row>
          <xdr:rowOff>180975</xdr:rowOff>
        </xdr:to>
        <xdr:sp macro="" textlink="">
          <xdr:nvSpPr>
            <xdr:cNvPr id="11311" name="Option Button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9525</xdr:rowOff>
        </xdr:from>
        <xdr:to>
          <xdr:col>5</xdr:col>
          <xdr:colOff>333375</xdr:colOff>
          <xdr:row>51</xdr:row>
          <xdr:rowOff>9525</xdr:rowOff>
        </xdr:to>
        <xdr:sp macro="" textlink="">
          <xdr:nvSpPr>
            <xdr:cNvPr id="11312" name="Group Box 48" hidden="1">
              <a:extLst>
                <a:ext uri="{63B3BB69-23CF-44E3-9099-C40C66FF867C}">
                  <a14:compatExt spid="_x0000_s11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52</xdr:row>
          <xdr:rowOff>19050</xdr:rowOff>
        </xdr:from>
        <xdr:to>
          <xdr:col>5</xdr:col>
          <xdr:colOff>161925</xdr:colOff>
          <xdr:row>53</xdr:row>
          <xdr:rowOff>0</xdr:rowOff>
        </xdr:to>
        <xdr:sp macro="" textlink="">
          <xdr:nvSpPr>
            <xdr:cNvPr id="11313" name="Option Button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52</xdr:row>
          <xdr:rowOff>180975</xdr:rowOff>
        </xdr:from>
        <xdr:to>
          <xdr:col>5</xdr:col>
          <xdr:colOff>152400</xdr:colOff>
          <xdr:row>54</xdr:row>
          <xdr:rowOff>0</xdr:rowOff>
        </xdr:to>
        <xdr:sp macro="" textlink="">
          <xdr:nvSpPr>
            <xdr:cNvPr id="11314" name="Option Button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53</xdr:row>
          <xdr:rowOff>180975</xdr:rowOff>
        </xdr:from>
        <xdr:to>
          <xdr:col>5</xdr:col>
          <xdr:colOff>152400</xdr:colOff>
          <xdr:row>55</xdr:row>
          <xdr:rowOff>0</xdr:rowOff>
        </xdr:to>
        <xdr:sp macro="" textlink="">
          <xdr:nvSpPr>
            <xdr:cNvPr id="11315" name="Option Button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190500</xdr:rowOff>
        </xdr:from>
        <xdr:to>
          <xdr:col>6</xdr:col>
          <xdr:colOff>0</xdr:colOff>
          <xdr:row>55</xdr:row>
          <xdr:rowOff>9525</xdr:rowOff>
        </xdr:to>
        <xdr:sp macro="" textlink="">
          <xdr:nvSpPr>
            <xdr:cNvPr id="11316" name="Group Box 52" hidden="1">
              <a:extLst>
                <a:ext uri="{63B3BB69-23CF-44E3-9099-C40C66FF867C}">
                  <a14:compatExt spid="_x0000_s11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56</xdr:row>
          <xdr:rowOff>28575</xdr:rowOff>
        </xdr:from>
        <xdr:to>
          <xdr:col>5</xdr:col>
          <xdr:colOff>66675</xdr:colOff>
          <xdr:row>57</xdr:row>
          <xdr:rowOff>9525</xdr:rowOff>
        </xdr:to>
        <xdr:sp macro="" textlink="">
          <xdr:nvSpPr>
            <xdr:cNvPr id="11317" name="Option Button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57</xdr:row>
          <xdr:rowOff>0</xdr:rowOff>
        </xdr:from>
        <xdr:to>
          <xdr:col>5</xdr:col>
          <xdr:colOff>66675</xdr:colOff>
          <xdr:row>57</xdr:row>
          <xdr:rowOff>171450</xdr:rowOff>
        </xdr:to>
        <xdr:sp macro="" textlink="">
          <xdr:nvSpPr>
            <xdr:cNvPr id="11318" name="Option Button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9525</xdr:rowOff>
        </xdr:from>
        <xdr:to>
          <xdr:col>6</xdr:col>
          <xdr:colOff>0</xdr:colOff>
          <xdr:row>58</xdr:row>
          <xdr:rowOff>0</xdr:rowOff>
        </xdr:to>
        <xdr:sp macro="" textlink="">
          <xdr:nvSpPr>
            <xdr:cNvPr id="11319" name="Group Box 55" hidden="1">
              <a:extLst>
                <a:ext uri="{63B3BB69-23CF-44E3-9099-C40C66FF867C}">
                  <a14:compatExt spid="_x0000_s11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9525</xdr:rowOff>
        </xdr:from>
        <xdr:to>
          <xdr:col>5</xdr:col>
          <xdr:colOff>209550</xdr:colOff>
          <xdr:row>38</xdr:row>
          <xdr:rowOff>9525</xdr:rowOff>
        </xdr:to>
        <xdr:sp macro="" textlink="">
          <xdr:nvSpPr>
            <xdr:cNvPr id="11324" name="Option Button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180975</xdr:rowOff>
        </xdr:from>
        <xdr:to>
          <xdr:col>5</xdr:col>
          <xdr:colOff>161925</xdr:colOff>
          <xdr:row>38</xdr:row>
          <xdr:rowOff>400050</xdr:rowOff>
        </xdr:to>
        <xdr:sp macro="" textlink="">
          <xdr:nvSpPr>
            <xdr:cNvPr id="11327" name="Option Button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3" Type="http://schemas.openxmlformats.org/officeDocument/2006/relationships/vmlDrawing" Target="../drawings/vmlDrawing3.v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41" Type="http://schemas.openxmlformats.org/officeDocument/2006/relationships/ctrlProp" Target="../ctrlProps/ctrlProp58.xml"/><Relationship Id="rId54"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8" Type="http://schemas.openxmlformats.org/officeDocument/2006/relationships/ctrlProp" Target="../ctrlProps/ctrlProp25.xml"/><Relationship Id="rId51" Type="http://schemas.openxmlformats.org/officeDocument/2006/relationships/ctrlProp" Target="../ctrlProps/ctrlProp6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47" Type="http://schemas.openxmlformats.org/officeDocument/2006/relationships/ctrlProp" Target="../ctrlProps/ctrlProp114.xml"/><Relationship Id="rId50" Type="http://schemas.openxmlformats.org/officeDocument/2006/relationships/ctrlProp" Target="../ctrlProps/ctrlProp117.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46" Type="http://schemas.openxmlformats.org/officeDocument/2006/relationships/ctrlProp" Target="../ctrlProps/ctrlProp113.xml"/><Relationship Id="rId2" Type="http://schemas.openxmlformats.org/officeDocument/2006/relationships/drawing" Target="../drawings/drawing5.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4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45" Type="http://schemas.openxmlformats.org/officeDocument/2006/relationships/ctrlProp" Target="../ctrlProps/ctrlProp112.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49" Type="http://schemas.openxmlformats.org/officeDocument/2006/relationships/ctrlProp" Target="../ctrlProps/ctrlProp116.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52" Type="http://schemas.openxmlformats.org/officeDocument/2006/relationships/ctrlProp" Target="../ctrlProps/ctrlProp119.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48" Type="http://schemas.openxmlformats.org/officeDocument/2006/relationships/ctrlProp" Target="../ctrlProps/ctrlProp115.xml"/><Relationship Id="rId8" Type="http://schemas.openxmlformats.org/officeDocument/2006/relationships/ctrlProp" Target="../ctrlProps/ctrlProp75.xml"/><Relationship Id="rId51" Type="http://schemas.openxmlformats.org/officeDocument/2006/relationships/ctrlProp" Target="../ctrlProps/ctrlProp11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S34"/>
  <sheetViews>
    <sheetView tabSelected="1" workbookViewId="0"/>
  </sheetViews>
  <sheetFormatPr baseColWidth="10" defaultRowHeight="15" x14ac:dyDescent="0.25"/>
  <cols>
    <col min="1" max="1" width="3.42578125" customWidth="1"/>
    <col min="8" max="8" width="4.42578125" customWidth="1"/>
    <col min="11" max="11" width="4.5703125" customWidth="1"/>
    <col min="14" max="14" width="4.85546875" customWidth="1"/>
  </cols>
  <sheetData>
    <row r="1" spans="1:19" ht="21.75" thickBot="1" x14ac:dyDescent="0.4">
      <c r="A1" s="19"/>
      <c r="B1" s="122" t="s">
        <v>104</v>
      </c>
      <c r="C1" s="123"/>
      <c r="D1" s="123"/>
      <c r="E1" s="123"/>
      <c r="F1" s="123"/>
      <c r="G1" s="123"/>
      <c r="H1" s="123"/>
      <c r="I1" s="123"/>
      <c r="J1" s="123"/>
      <c r="K1" s="123"/>
      <c r="L1" s="123"/>
      <c r="M1" s="123"/>
      <c r="N1" s="123"/>
      <c r="O1" s="123"/>
      <c r="P1" s="123"/>
      <c r="Q1" s="123"/>
      <c r="R1" s="123"/>
      <c r="S1" s="124"/>
    </row>
    <row r="2" spans="1:19" x14ac:dyDescent="0.25">
      <c r="A2" s="19"/>
      <c r="B2" s="125" t="s">
        <v>264</v>
      </c>
      <c r="C2" s="126"/>
      <c r="D2" s="126"/>
      <c r="E2" s="126"/>
      <c r="F2" s="126"/>
      <c r="G2" s="126"/>
      <c r="H2" s="126"/>
      <c r="I2" s="126"/>
      <c r="J2" s="126"/>
      <c r="K2" s="126"/>
      <c r="L2" s="126"/>
      <c r="M2" s="126"/>
      <c r="N2" s="126"/>
      <c r="O2" s="126"/>
      <c r="P2" s="126"/>
      <c r="Q2" s="126"/>
      <c r="R2" s="126"/>
      <c r="S2" s="127"/>
    </row>
    <row r="3" spans="1:19" ht="15.75" thickBot="1" x14ac:dyDescent="0.3">
      <c r="A3" s="19"/>
      <c r="B3" s="19"/>
      <c r="C3" s="19"/>
      <c r="D3" s="19"/>
      <c r="E3" s="19"/>
      <c r="F3" s="19"/>
      <c r="G3" s="19"/>
      <c r="H3" s="19"/>
      <c r="I3" s="19"/>
      <c r="J3" s="19"/>
      <c r="K3" s="19"/>
      <c r="L3" s="19"/>
      <c r="M3" s="19"/>
      <c r="N3" s="19"/>
      <c r="O3" s="19"/>
      <c r="P3" s="19"/>
      <c r="Q3" s="19"/>
      <c r="R3" s="19"/>
      <c r="S3" s="19"/>
    </row>
    <row r="4" spans="1:19" ht="15.75" thickBot="1" x14ac:dyDescent="0.3">
      <c r="A4" s="19"/>
      <c r="B4" s="119" t="s">
        <v>94</v>
      </c>
      <c r="C4" s="120"/>
      <c r="D4" s="120"/>
      <c r="E4" s="120"/>
      <c r="F4" s="120"/>
      <c r="G4" s="121"/>
      <c r="H4" s="19"/>
      <c r="I4" s="113" t="s">
        <v>95</v>
      </c>
      <c r="J4" s="114"/>
      <c r="K4" s="114"/>
      <c r="L4" s="114"/>
      <c r="M4" s="115"/>
      <c r="N4" s="16"/>
      <c r="O4" s="113" t="s">
        <v>105</v>
      </c>
      <c r="P4" s="114"/>
      <c r="Q4" s="114"/>
      <c r="R4" s="114"/>
      <c r="S4" s="115"/>
    </row>
    <row r="5" spans="1:19" ht="15.75" thickBot="1" x14ac:dyDescent="0.3">
      <c r="A5" s="19"/>
      <c r="B5" s="93" t="s">
        <v>254</v>
      </c>
      <c r="C5" s="91"/>
      <c r="D5" s="91"/>
      <c r="E5" s="91"/>
      <c r="F5" s="91"/>
      <c r="G5" s="92"/>
      <c r="H5" s="19"/>
      <c r="I5" s="19"/>
      <c r="J5" s="19"/>
      <c r="K5" s="19"/>
      <c r="L5" s="19"/>
      <c r="M5" s="19"/>
      <c r="N5" s="19"/>
      <c r="O5" s="116" t="s">
        <v>96</v>
      </c>
      <c r="P5" s="116"/>
      <c r="Q5" s="116"/>
      <c r="R5" s="116"/>
      <c r="S5" s="116"/>
    </row>
    <row r="6" spans="1:19" s="19" customFormat="1" x14ac:dyDescent="0.25">
      <c r="B6" s="93"/>
      <c r="C6" s="91"/>
      <c r="D6" s="91"/>
      <c r="E6" s="91"/>
      <c r="F6" s="91"/>
      <c r="G6" s="92"/>
      <c r="I6" s="179" t="s">
        <v>299</v>
      </c>
      <c r="J6" s="180"/>
      <c r="K6" s="180"/>
      <c r="L6" s="180"/>
      <c r="M6" s="181"/>
      <c r="O6" s="95" t="s">
        <v>106</v>
      </c>
      <c r="P6" s="96"/>
      <c r="Q6" s="96"/>
      <c r="R6" s="96"/>
      <c r="S6" s="97"/>
    </row>
    <row r="7" spans="1:19" ht="15.75" thickBot="1" x14ac:dyDescent="0.3">
      <c r="A7" s="19"/>
      <c r="B7" s="93"/>
      <c r="C7" s="91"/>
      <c r="D7" s="91"/>
      <c r="E7" s="91"/>
      <c r="F7" s="91"/>
      <c r="G7" s="92"/>
      <c r="H7" s="19"/>
      <c r="I7" s="182"/>
      <c r="J7" s="178"/>
      <c r="K7" s="178"/>
      <c r="L7" s="178"/>
      <c r="M7" s="183"/>
      <c r="N7" s="19"/>
      <c r="O7" s="98"/>
      <c r="P7" s="99"/>
      <c r="Q7" s="99"/>
      <c r="R7" s="99"/>
      <c r="S7" s="100"/>
    </row>
    <row r="8" spans="1:19" ht="15.75" thickBot="1" x14ac:dyDescent="0.3">
      <c r="A8" s="19"/>
      <c r="B8" s="119" t="s">
        <v>97</v>
      </c>
      <c r="C8" s="120"/>
      <c r="D8" s="120"/>
      <c r="E8" s="120"/>
      <c r="F8" s="120"/>
      <c r="G8" s="121"/>
      <c r="H8" s="19"/>
      <c r="I8" s="182"/>
      <c r="J8" s="178"/>
      <c r="K8" s="178"/>
      <c r="L8" s="178"/>
      <c r="M8" s="183"/>
      <c r="N8" s="19"/>
      <c r="O8" s="94" t="s">
        <v>98</v>
      </c>
      <c r="P8" s="94"/>
      <c r="Q8" s="94"/>
      <c r="R8" s="94"/>
      <c r="S8" s="94"/>
    </row>
    <row r="9" spans="1:19" x14ac:dyDescent="0.25">
      <c r="A9" s="19"/>
      <c r="B9" s="90" t="s">
        <v>255</v>
      </c>
      <c r="C9" s="91"/>
      <c r="D9" s="91"/>
      <c r="E9" s="91"/>
      <c r="F9" s="91"/>
      <c r="G9" s="92"/>
      <c r="H9" s="19"/>
      <c r="I9" s="182"/>
      <c r="J9" s="178"/>
      <c r="K9" s="178"/>
      <c r="L9" s="178"/>
      <c r="M9" s="183"/>
      <c r="N9" s="19"/>
      <c r="O9" s="95" t="s">
        <v>99</v>
      </c>
      <c r="P9" s="96"/>
      <c r="Q9" s="96"/>
      <c r="R9" s="96"/>
      <c r="S9" s="97"/>
    </row>
    <row r="10" spans="1:19" x14ac:dyDescent="0.25">
      <c r="A10" s="19"/>
      <c r="B10" s="93"/>
      <c r="C10" s="91"/>
      <c r="D10" s="91"/>
      <c r="E10" s="91"/>
      <c r="F10" s="91"/>
      <c r="G10" s="92"/>
      <c r="H10" s="19"/>
      <c r="I10" s="182"/>
      <c r="J10" s="178"/>
      <c r="K10" s="178"/>
      <c r="L10" s="178"/>
      <c r="M10" s="183"/>
      <c r="N10" s="19"/>
      <c r="O10" s="93"/>
      <c r="P10" s="91"/>
      <c r="Q10" s="91"/>
      <c r="R10" s="91"/>
      <c r="S10" s="92"/>
    </row>
    <row r="11" spans="1:19" s="19" customFormat="1" x14ac:dyDescent="0.25">
      <c r="B11" s="93"/>
      <c r="C11" s="91"/>
      <c r="D11" s="91"/>
      <c r="E11" s="91"/>
      <c r="F11" s="91"/>
      <c r="G11" s="92"/>
      <c r="I11" s="182"/>
      <c r="J11" s="178"/>
      <c r="K11" s="178"/>
      <c r="L11" s="178"/>
      <c r="M11" s="183"/>
      <c r="O11" s="93"/>
      <c r="P11" s="91"/>
      <c r="Q11" s="91"/>
      <c r="R11" s="91"/>
      <c r="S11" s="92"/>
    </row>
    <row r="12" spans="1:19" ht="15.75" thickBot="1" x14ac:dyDescent="0.3">
      <c r="A12" s="19"/>
      <c r="B12" s="93"/>
      <c r="C12" s="91"/>
      <c r="D12" s="91"/>
      <c r="E12" s="91"/>
      <c r="F12" s="91"/>
      <c r="G12" s="92"/>
      <c r="H12" s="19"/>
      <c r="I12" s="182"/>
      <c r="J12" s="178"/>
      <c r="K12" s="178"/>
      <c r="L12" s="178"/>
      <c r="M12" s="183"/>
      <c r="N12" s="19"/>
      <c r="O12" s="93"/>
      <c r="P12" s="91"/>
      <c r="Q12" s="91"/>
      <c r="R12" s="91"/>
      <c r="S12" s="92"/>
    </row>
    <row r="13" spans="1:19" x14ac:dyDescent="0.25">
      <c r="A13" s="19"/>
      <c r="B13" s="101" t="s">
        <v>100</v>
      </c>
      <c r="C13" s="102"/>
      <c r="D13" s="102"/>
      <c r="E13" s="102"/>
      <c r="F13" s="102"/>
      <c r="G13" s="103"/>
      <c r="H13" s="19"/>
      <c r="I13" s="182"/>
      <c r="J13" s="178"/>
      <c r="K13" s="178"/>
      <c r="L13" s="178"/>
      <c r="M13" s="183"/>
      <c r="N13" s="19"/>
      <c r="O13" s="98"/>
      <c r="P13" s="99"/>
      <c r="Q13" s="99"/>
      <c r="R13" s="99"/>
      <c r="S13" s="100"/>
    </row>
    <row r="14" spans="1:19" x14ac:dyDescent="0.25">
      <c r="A14" s="19"/>
      <c r="B14" s="104" t="s">
        <v>289</v>
      </c>
      <c r="C14" s="105"/>
      <c r="D14" s="105"/>
      <c r="E14" s="105"/>
      <c r="F14" s="105"/>
      <c r="G14" s="106"/>
      <c r="H14" s="19"/>
      <c r="I14" s="182"/>
      <c r="J14" s="178"/>
      <c r="K14" s="178"/>
      <c r="L14" s="178"/>
      <c r="M14" s="183"/>
      <c r="N14" s="19"/>
      <c r="O14" s="94" t="s">
        <v>101</v>
      </c>
      <c r="P14" s="94"/>
      <c r="Q14" s="94"/>
      <c r="R14" s="94"/>
      <c r="S14" s="94"/>
    </row>
    <row r="15" spans="1:19" x14ac:dyDescent="0.25">
      <c r="A15" s="19"/>
      <c r="B15" s="107"/>
      <c r="C15" s="108"/>
      <c r="D15" s="108"/>
      <c r="E15" s="108"/>
      <c r="F15" s="108"/>
      <c r="G15" s="109"/>
      <c r="H15" s="19"/>
      <c r="I15" s="182"/>
      <c r="J15" s="178"/>
      <c r="K15" s="178"/>
      <c r="L15" s="178"/>
      <c r="M15" s="183"/>
      <c r="N15" s="19"/>
      <c r="O15" s="95" t="s">
        <v>102</v>
      </c>
      <c r="P15" s="96"/>
      <c r="Q15" s="96"/>
      <c r="R15" s="96"/>
      <c r="S15" s="97"/>
    </row>
    <row r="16" spans="1:19" ht="15.75" thickBot="1" x14ac:dyDescent="0.3">
      <c r="A16" s="19"/>
      <c r="B16" s="107"/>
      <c r="C16" s="108"/>
      <c r="D16" s="108"/>
      <c r="E16" s="108"/>
      <c r="F16" s="108"/>
      <c r="G16" s="109"/>
      <c r="H16" s="19"/>
      <c r="I16" s="184"/>
      <c r="J16" s="185"/>
      <c r="K16" s="185"/>
      <c r="L16" s="185"/>
      <c r="M16" s="186"/>
      <c r="N16" s="19"/>
      <c r="O16" s="93"/>
      <c r="P16" s="91"/>
      <c r="Q16" s="91"/>
      <c r="R16" s="91"/>
      <c r="S16" s="92"/>
    </row>
    <row r="17" spans="1:19" ht="15.75" thickBot="1" x14ac:dyDescent="0.3">
      <c r="A17" s="19"/>
      <c r="B17" s="107"/>
      <c r="C17" s="108"/>
      <c r="D17" s="108"/>
      <c r="E17" s="108"/>
      <c r="F17" s="108"/>
      <c r="G17" s="109"/>
      <c r="H17" s="19"/>
      <c r="I17" s="19"/>
      <c r="J17" s="19"/>
      <c r="K17" s="19"/>
      <c r="L17" s="19"/>
      <c r="M17" s="19"/>
      <c r="N17" s="19"/>
      <c r="O17" s="93"/>
      <c r="P17" s="91"/>
      <c r="Q17" s="91"/>
      <c r="R17" s="91"/>
      <c r="S17" s="92"/>
    </row>
    <row r="18" spans="1:19" ht="15.75" thickBot="1" x14ac:dyDescent="0.3">
      <c r="A18" s="19"/>
      <c r="B18" s="107"/>
      <c r="C18" s="108"/>
      <c r="D18" s="108"/>
      <c r="E18" s="108"/>
      <c r="F18" s="108"/>
      <c r="G18" s="109"/>
      <c r="H18" s="19"/>
      <c r="I18" s="113" t="s">
        <v>103</v>
      </c>
      <c r="J18" s="114"/>
      <c r="K18" s="114"/>
      <c r="L18" s="114"/>
      <c r="M18" s="115"/>
      <c r="N18" s="19"/>
      <c r="O18" s="93"/>
      <c r="P18" s="91"/>
      <c r="Q18" s="91"/>
      <c r="R18" s="91"/>
      <c r="S18" s="92"/>
    </row>
    <row r="19" spans="1:19" x14ac:dyDescent="0.25">
      <c r="A19" s="19"/>
      <c r="B19" s="107"/>
      <c r="C19" s="108"/>
      <c r="D19" s="108"/>
      <c r="E19" s="108"/>
      <c r="F19" s="108"/>
      <c r="G19" s="109"/>
      <c r="H19" s="19"/>
      <c r="I19" s="116" t="s">
        <v>256</v>
      </c>
      <c r="J19" s="116"/>
      <c r="K19" s="116"/>
      <c r="L19" s="116"/>
      <c r="M19" s="116"/>
      <c r="N19" s="19"/>
      <c r="O19" s="93"/>
      <c r="P19" s="91"/>
      <c r="Q19" s="91"/>
      <c r="R19" s="91"/>
      <c r="S19" s="92"/>
    </row>
    <row r="20" spans="1:19" x14ac:dyDescent="0.25">
      <c r="A20" s="19"/>
      <c r="B20" s="107"/>
      <c r="C20" s="108"/>
      <c r="D20" s="108"/>
      <c r="E20" s="108"/>
      <c r="F20" s="108"/>
      <c r="G20" s="109"/>
      <c r="H20" s="19"/>
      <c r="I20" s="95" t="s">
        <v>263</v>
      </c>
      <c r="J20" s="96"/>
      <c r="K20" s="96"/>
      <c r="L20" s="96"/>
      <c r="M20" s="97"/>
      <c r="N20" s="19"/>
      <c r="O20" s="93"/>
      <c r="P20" s="91"/>
      <c r="Q20" s="91"/>
      <c r="R20" s="91"/>
      <c r="S20" s="92"/>
    </row>
    <row r="21" spans="1:19" x14ac:dyDescent="0.25">
      <c r="A21" s="19"/>
      <c r="B21" s="107"/>
      <c r="C21" s="108"/>
      <c r="D21" s="108"/>
      <c r="E21" s="108"/>
      <c r="F21" s="108"/>
      <c r="G21" s="109"/>
      <c r="H21" s="19"/>
      <c r="I21" s="98"/>
      <c r="J21" s="99"/>
      <c r="K21" s="99"/>
      <c r="L21" s="99"/>
      <c r="M21" s="100"/>
      <c r="N21" s="19"/>
      <c r="O21" s="93"/>
      <c r="P21" s="91"/>
      <c r="Q21" s="91"/>
      <c r="R21" s="91"/>
      <c r="S21" s="92"/>
    </row>
    <row r="22" spans="1:19" x14ac:dyDescent="0.25">
      <c r="A22" s="19"/>
      <c r="B22" s="107"/>
      <c r="C22" s="108"/>
      <c r="D22" s="108"/>
      <c r="E22" s="108"/>
      <c r="F22" s="108"/>
      <c r="G22" s="109"/>
      <c r="H22" s="19"/>
      <c r="I22" s="117" t="s">
        <v>257</v>
      </c>
      <c r="J22" s="117"/>
      <c r="K22" s="117"/>
      <c r="L22" s="117"/>
      <c r="M22" s="117"/>
      <c r="N22" s="19"/>
      <c r="O22" s="93"/>
      <c r="P22" s="91"/>
      <c r="Q22" s="91"/>
      <c r="R22" s="91"/>
      <c r="S22" s="92"/>
    </row>
    <row r="23" spans="1:19" x14ac:dyDescent="0.25">
      <c r="A23" s="19"/>
      <c r="B23" s="107"/>
      <c r="C23" s="108"/>
      <c r="D23" s="108"/>
      <c r="E23" s="108"/>
      <c r="F23" s="108"/>
      <c r="G23" s="109"/>
      <c r="H23" s="19"/>
      <c r="I23" s="95" t="s">
        <v>266</v>
      </c>
      <c r="J23" s="96"/>
      <c r="K23" s="96"/>
      <c r="L23" s="96"/>
      <c r="M23" s="97"/>
      <c r="N23" s="19"/>
      <c r="O23" s="98"/>
      <c r="P23" s="99"/>
      <c r="Q23" s="99"/>
      <c r="R23" s="99"/>
      <c r="S23" s="100"/>
    </row>
    <row r="24" spans="1:19" x14ac:dyDescent="0.25">
      <c r="A24" s="19"/>
      <c r="B24" s="107"/>
      <c r="C24" s="108"/>
      <c r="D24" s="108"/>
      <c r="E24" s="108"/>
      <c r="F24" s="108"/>
      <c r="G24" s="109"/>
      <c r="H24" s="19"/>
      <c r="I24" s="98"/>
      <c r="J24" s="99"/>
      <c r="K24" s="99"/>
      <c r="L24" s="99"/>
      <c r="M24" s="100"/>
      <c r="N24" s="19"/>
    </row>
    <row r="25" spans="1:19" x14ac:dyDescent="0.25">
      <c r="A25" s="19"/>
      <c r="B25" s="107"/>
      <c r="C25" s="108"/>
      <c r="D25" s="108"/>
      <c r="E25" s="108"/>
      <c r="F25" s="108"/>
      <c r="G25" s="109"/>
      <c r="H25" s="19"/>
      <c r="I25" s="118" t="s">
        <v>258</v>
      </c>
      <c r="J25" s="118"/>
      <c r="K25" s="118"/>
      <c r="L25" s="118"/>
      <c r="M25" s="118"/>
      <c r="N25" s="19"/>
    </row>
    <row r="26" spans="1:19" x14ac:dyDescent="0.25">
      <c r="A26" s="19"/>
      <c r="B26" s="107"/>
      <c r="C26" s="108"/>
      <c r="D26" s="108"/>
      <c r="E26" s="108"/>
      <c r="F26" s="108"/>
      <c r="G26" s="109"/>
      <c r="H26" s="19"/>
      <c r="I26" s="95" t="s">
        <v>265</v>
      </c>
      <c r="J26" s="96"/>
      <c r="K26" s="96"/>
      <c r="L26" s="96"/>
      <c r="M26" s="97"/>
      <c r="N26" s="19"/>
    </row>
    <row r="27" spans="1:19" x14ac:dyDescent="0.25">
      <c r="A27" s="19"/>
      <c r="B27" s="107"/>
      <c r="C27" s="108"/>
      <c r="D27" s="108"/>
      <c r="E27" s="108"/>
      <c r="F27" s="108"/>
      <c r="G27" s="109"/>
      <c r="H27" s="19"/>
      <c r="I27" s="98"/>
      <c r="J27" s="99"/>
      <c r="K27" s="99"/>
      <c r="L27" s="99"/>
      <c r="M27" s="100"/>
      <c r="N27" s="19"/>
    </row>
    <row r="28" spans="1:19" x14ac:dyDescent="0.25">
      <c r="A28" s="19"/>
      <c r="B28" s="107"/>
      <c r="C28" s="108"/>
      <c r="D28" s="108"/>
      <c r="E28" s="108"/>
      <c r="F28" s="108"/>
      <c r="G28" s="109"/>
      <c r="H28" s="19"/>
      <c r="I28" s="19"/>
      <c r="J28" s="19"/>
      <c r="K28" s="19"/>
      <c r="L28" s="19"/>
      <c r="M28" s="19"/>
      <c r="N28" s="19"/>
      <c r="O28" s="19"/>
    </row>
    <row r="29" spans="1:19" x14ac:dyDescent="0.25">
      <c r="A29" s="19"/>
      <c r="B29" s="107"/>
      <c r="C29" s="108"/>
      <c r="D29" s="108"/>
      <c r="E29" s="108"/>
      <c r="F29" s="108"/>
      <c r="G29" s="109"/>
      <c r="H29" s="19"/>
      <c r="I29" s="19"/>
      <c r="J29" s="19"/>
      <c r="K29" s="19"/>
      <c r="L29" s="19"/>
      <c r="M29" s="19"/>
      <c r="N29" s="19"/>
      <c r="O29" s="19"/>
    </row>
    <row r="30" spans="1:19" x14ac:dyDescent="0.25">
      <c r="A30" s="19"/>
      <c r="B30" s="107"/>
      <c r="C30" s="108"/>
      <c r="D30" s="108"/>
      <c r="E30" s="108"/>
      <c r="F30" s="108"/>
      <c r="G30" s="109"/>
      <c r="H30" s="19"/>
      <c r="I30" s="19"/>
      <c r="J30" s="19"/>
      <c r="K30" s="19"/>
      <c r="L30" s="19"/>
      <c r="M30" s="19"/>
      <c r="N30" s="19"/>
    </row>
    <row r="31" spans="1:19" x14ac:dyDescent="0.25">
      <c r="A31" s="19"/>
      <c r="B31" s="107"/>
      <c r="C31" s="108"/>
      <c r="D31" s="108"/>
      <c r="E31" s="108"/>
      <c r="F31" s="108"/>
      <c r="G31" s="109"/>
      <c r="H31" s="19"/>
      <c r="I31" s="19"/>
      <c r="J31" s="19"/>
      <c r="K31" s="19"/>
      <c r="L31" s="19"/>
      <c r="M31" s="19"/>
      <c r="N31" s="19"/>
    </row>
    <row r="32" spans="1:19" x14ac:dyDescent="0.25">
      <c r="A32" s="19"/>
      <c r="B32" s="107"/>
      <c r="C32" s="108"/>
      <c r="D32" s="108"/>
      <c r="E32" s="108"/>
      <c r="F32" s="108"/>
      <c r="G32" s="109"/>
      <c r="H32" s="19"/>
      <c r="I32" s="19"/>
      <c r="J32" s="19"/>
      <c r="K32" s="19"/>
      <c r="L32" s="19"/>
      <c r="M32" s="19"/>
      <c r="N32" s="19"/>
    </row>
    <row r="33" spans="1:19" x14ac:dyDescent="0.25">
      <c r="A33" s="19"/>
      <c r="B33" s="107"/>
      <c r="C33" s="108"/>
      <c r="D33" s="108"/>
      <c r="E33" s="108"/>
      <c r="F33" s="108"/>
      <c r="G33" s="109"/>
      <c r="H33" s="19"/>
      <c r="I33" s="19"/>
      <c r="J33" s="19"/>
      <c r="K33" s="19"/>
      <c r="L33" s="19"/>
      <c r="M33" s="19"/>
      <c r="N33" s="19"/>
    </row>
    <row r="34" spans="1:19" x14ac:dyDescent="0.25">
      <c r="A34" s="19"/>
      <c r="B34" s="110"/>
      <c r="C34" s="111"/>
      <c r="D34" s="111"/>
      <c r="E34" s="111"/>
      <c r="F34" s="111"/>
      <c r="G34" s="112"/>
      <c r="H34" s="19"/>
      <c r="I34" s="19"/>
      <c r="J34" s="19"/>
      <c r="K34" s="19"/>
      <c r="L34" s="19"/>
      <c r="M34" s="19"/>
      <c r="N34" s="19"/>
      <c r="O34" s="19"/>
      <c r="P34" s="19"/>
      <c r="Q34" s="19"/>
      <c r="R34" s="19"/>
      <c r="S34" s="19"/>
    </row>
  </sheetData>
  <mergeCells count="24">
    <mergeCell ref="B1:S1"/>
    <mergeCell ref="B2:S2"/>
    <mergeCell ref="B4:G4"/>
    <mergeCell ref="I4:M4"/>
    <mergeCell ref="O4:S4"/>
    <mergeCell ref="B5:G7"/>
    <mergeCell ref="O5:S5"/>
    <mergeCell ref="B8:G8"/>
    <mergeCell ref="O6:S7"/>
    <mergeCell ref="I6:M16"/>
    <mergeCell ref="B9:G12"/>
    <mergeCell ref="O8:S8"/>
    <mergeCell ref="O9:S13"/>
    <mergeCell ref="B13:G13"/>
    <mergeCell ref="B14:G34"/>
    <mergeCell ref="O14:S14"/>
    <mergeCell ref="O15:S23"/>
    <mergeCell ref="I18:M18"/>
    <mergeCell ref="I19:M19"/>
    <mergeCell ref="I20:M21"/>
    <mergeCell ref="I22:M22"/>
    <mergeCell ref="I23:M24"/>
    <mergeCell ref="I25:M25"/>
    <mergeCell ref="I26:M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79"/>
  <sheetViews>
    <sheetView workbookViewId="0">
      <selection activeCell="B3" sqref="B3"/>
    </sheetView>
  </sheetViews>
  <sheetFormatPr baseColWidth="10" defaultRowHeight="15" x14ac:dyDescent="0.25"/>
  <cols>
    <col min="2" max="2" width="13.7109375" customWidth="1"/>
    <col min="3" max="3" width="63.140625" customWidth="1"/>
    <col min="4" max="4" width="12.7109375" customWidth="1"/>
  </cols>
  <sheetData>
    <row r="1" spans="1:10" ht="21.75" thickBot="1" x14ac:dyDescent="0.4">
      <c r="B1" s="122" t="s">
        <v>84</v>
      </c>
      <c r="C1" s="123"/>
      <c r="D1" s="124"/>
    </row>
    <row r="2" spans="1:10" s="19" customFormat="1" ht="15.75" thickBot="1" x14ac:dyDescent="0.3"/>
    <row r="3" spans="1:10" s="19" customFormat="1" ht="15.75" thickBot="1" x14ac:dyDescent="0.3">
      <c r="A3" s="38" t="s">
        <v>89</v>
      </c>
      <c r="B3" s="38"/>
      <c r="C3" s="37" t="s">
        <v>59</v>
      </c>
      <c r="D3" s="87"/>
      <c r="F3" s="128" t="s">
        <v>149</v>
      </c>
      <c r="G3" s="144"/>
      <c r="H3" s="144"/>
      <c r="I3" s="144"/>
      <c r="J3" s="129"/>
    </row>
    <row r="4" spans="1:10" s="19" customFormat="1" ht="15.75" thickBot="1" x14ac:dyDescent="0.3">
      <c r="A4" s="38" t="s">
        <v>90</v>
      </c>
      <c r="B4" s="38"/>
      <c r="C4" s="10"/>
      <c r="D4" s="23"/>
    </row>
    <row r="5" spans="1:10" ht="15.75" thickBot="1" x14ac:dyDescent="0.3">
      <c r="F5" s="179" t="s">
        <v>299</v>
      </c>
      <c r="G5" s="180"/>
      <c r="H5" s="180"/>
      <c r="I5" s="180"/>
      <c r="J5" s="181"/>
    </row>
    <row r="6" spans="1:10" ht="15.75" thickBot="1" x14ac:dyDescent="0.3">
      <c r="B6" s="13">
        <v>1</v>
      </c>
      <c r="C6" s="144" t="s">
        <v>12</v>
      </c>
      <c r="D6" s="129"/>
      <c r="F6" s="182"/>
      <c r="G6" s="178"/>
      <c r="H6" s="178"/>
      <c r="I6" s="178"/>
      <c r="J6" s="183"/>
    </row>
    <row r="7" spans="1:10" x14ac:dyDescent="0.25">
      <c r="B7" s="26"/>
      <c r="C7" s="171" t="s">
        <v>85</v>
      </c>
      <c r="D7" s="171"/>
      <c r="F7" s="182"/>
      <c r="G7" s="178"/>
      <c r="H7" s="178"/>
      <c r="I7" s="178"/>
      <c r="J7" s="183"/>
    </row>
    <row r="8" spans="1:10" x14ac:dyDescent="0.25">
      <c r="B8" s="95"/>
      <c r="C8" s="96"/>
      <c r="D8" s="97"/>
      <c r="F8" s="182"/>
      <c r="G8" s="178"/>
      <c r="H8" s="178"/>
      <c r="I8" s="178"/>
      <c r="J8" s="183"/>
    </row>
    <row r="9" spans="1:10" x14ac:dyDescent="0.25">
      <c r="B9" s="93"/>
      <c r="C9" s="91"/>
      <c r="D9" s="92"/>
      <c r="F9" s="182"/>
      <c r="G9" s="178"/>
      <c r="H9" s="178"/>
      <c r="I9" s="178"/>
      <c r="J9" s="183"/>
    </row>
    <row r="10" spans="1:10" x14ac:dyDescent="0.25">
      <c r="B10" s="93"/>
      <c r="C10" s="91"/>
      <c r="D10" s="92"/>
      <c r="F10" s="182"/>
      <c r="G10" s="178"/>
      <c r="H10" s="178"/>
      <c r="I10" s="178"/>
      <c r="J10" s="183"/>
    </row>
    <row r="11" spans="1:10" x14ac:dyDescent="0.25">
      <c r="B11" s="98"/>
      <c r="C11" s="99"/>
      <c r="D11" s="100"/>
      <c r="F11" s="182"/>
      <c r="G11" s="178"/>
      <c r="H11" s="178"/>
      <c r="I11" s="178"/>
      <c r="J11" s="183"/>
    </row>
    <row r="12" spans="1:10" x14ac:dyDescent="0.25">
      <c r="B12" s="20"/>
      <c r="C12" s="172" t="s">
        <v>86</v>
      </c>
      <c r="D12" s="172"/>
      <c r="F12" s="182"/>
      <c r="G12" s="178"/>
      <c r="H12" s="178"/>
      <c r="I12" s="178"/>
      <c r="J12" s="183"/>
    </row>
    <row r="13" spans="1:10" x14ac:dyDescent="0.25">
      <c r="B13" s="95"/>
      <c r="C13" s="96"/>
      <c r="D13" s="97"/>
      <c r="F13" s="182"/>
      <c r="G13" s="178"/>
      <c r="H13" s="178"/>
      <c r="I13" s="178"/>
      <c r="J13" s="183"/>
    </row>
    <row r="14" spans="1:10" x14ac:dyDescent="0.25">
      <c r="B14" s="93"/>
      <c r="C14" s="91"/>
      <c r="D14" s="92"/>
      <c r="F14" s="182"/>
      <c r="G14" s="178"/>
      <c r="H14" s="178"/>
      <c r="I14" s="178"/>
      <c r="J14" s="183"/>
    </row>
    <row r="15" spans="1:10" ht="15.75" thickBot="1" x14ac:dyDescent="0.3">
      <c r="B15" s="93"/>
      <c r="C15" s="91"/>
      <c r="D15" s="92"/>
      <c r="F15" s="184"/>
      <c r="G15" s="185"/>
      <c r="H15" s="185"/>
      <c r="I15" s="185"/>
      <c r="J15" s="186"/>
    </row>
    <row r="16" spans="1:10" x14ac:dyDescent="0.25">
      <c r="B16" s="98"/>
      <c r="C16" s="99"/>
      <c r="D16" s="100"/>
    </row>
    <row r="17" spans="2:4" ht="15.75" thickBot="1" x14ac:dyDescent="0.3">
      <c r="B17" s="27">
        <v>2</v>
      </c>
      <c r="C17" s="173" t="s">
        <v>14</v>
      </c>
      <c r="D17" s="174"/>
    </row>
    <row r="18" spans="2:4" x14ac:dyDescent="0.25">
      <c r="B18" s="26"/>
      <c r="C18" s="171" t="s">
        <v>87</v>
      </c>
      <c r="D18" s="171"/>
    </row>
    <row r="19" spans="2:4" x14ac:dyDescent="0.25">
      <c r="B19" s="95"/>
      <c r="C19" s="96"/>
      <c r="D19" s="97"/>
    </row>
    <row r="20" spans="2:4" x14ac:dyDescent="0.25">
      <c r="B20" s="93"/>
      <c r="C20" s="91"/>
      <c r="D20" s="92"/>
    </row>
    <row r="21" spans="2:4" x14ac:dyDescent="0.25">
      <c r="B21" s="93"/>
      <c r="C21" s="91"/>
      <c r="D21" s="92"/>
    </row>
    <row r="22" spans="2:4" x14ac:dyDescent="0.25">
      <c r="B22" s="98"/>
      <c r="C22" s="99"/>
      <c r="D22" s="100"/>
    </row>
    <row r="23" spans="2:4" x14ac:dyDescent="0.25">
      <c r="B23" s="20"/>
      <c r="C23" s="175" t="s">
        <v>285</v>
      </c>
      <c r="D23" s="175"/>
    </row>
    <row r="24" spans="2:4" x14ac:dyDescent="0.25">
      <c r="B24" s="95"/>
      <c r="C24" s="96"/>
      <c r="D24" s="97"/>
    </row>
    <row r="25" spans="2:4" x14ac:dyDescent="0.25">
      <c r="B25" s="93"/>
      <c r="C25" s="91"/>
      <c r="D25" s="92"/>
    </row>
    <row r="26" spans="2:4" x14ac:dyDescent="0.25">
      <c r="B26" s="93"/>
      <c r="C26" s="91"/>
      <c r="D26" s="92"/>
    </row>
    <row r="27" spans="2:4" x14ac:dyDescent="0.25">
      <c r="B27" s="98"/>
      <c r="C27" s="99"/>
      <c r="D27" s="100"/>
    </row>
    <row r="28" spans="2:4" x14ac:dyDescent="0.25">
      <c r="B28" s="20"/>
      <c r="C28" s="176" t="s">
        <v>141</v>
      </c>
      <c r="D28" s="176"/>
    </row>
    <row r="29" spans="2:4" x14ac:dyDescent="0.25">
      <c r="B29" s="95"/>
      <c r="C29" s="96"/>
      <c r="D29" s="97"/>
    </row>
    <row r="30" spans="2:4" x14ac:dyDescent="0.25">
      <c r="B30" s="93"/>
      <c r="C30" s="91"/>
      <c r="D30" s="92"/>
    </row>
    <row r="31" spans="2:4" x14ac:dyDescent="0.25">
      <c r="B31" s="93"/>
      <c r="C31" s="91"/>
      <c r="D31" s="92"/>
    </row>
    <row r="32" spans="2:4" x14ac:dyDescent="0.25">
      <c r="B32" s="98"/>
      <c r="C32" s="99"/>
      <c r="D32" s="100"/>
    </row>
    <row r="33" spans="2:4" x14ac:dyDescent="0.25">
      <c r="B33" s="20"/>
      <c r="C33" s="176" t="s">
        <v>286</v>
      </c>
      <c r="D33" s="176"/>
    </row>
    <row r="34" spans="2:4" x14ac:dyDescent="0.25">
      <c r="B34" s="95"/>
      <c r="C34" s="96"/>
      <c r="D34" s="97"/>
    </row>
    <row r="35" spans="2:4" x14ac:dyDescent="0.25">
      <c r="B35" s="93"/>
      <c r="C35" s="91"/>
      <c r="D35" s="92"/>
    </row>
    <row r="36" spans="2:4" x14ac:dyDescent="0.25">
      <c r="B36" s="93"/>
      <c r="C36" s="91"/>
      <c r="D36" s="92"/>
    </row>
    <row r="37" spans="2:4" ht="15.75" thickBot="1" x14ac:dyDescent="0.3">
      <c r="B37" s="98"/>
      <c r="C37" s="99"/>
      <c r="D37" s="100"/>
    </row>
    <row r="38" spans="2:4" ht="15.75" thickBot="1" x14ac:dyDescent="0.3">
      <c r="B38" s="13">
        <v>3</v>
      </c>
      <c r="C38" s="144" t="s">
        <v>15</v>
      </c>
      <c r="D38" s="129"/>
    </row>
    <row r="39" spans="2:4" x14ac:dyDescent="0.25">
      <c r="B39" s="20"/>
      <c r="C39" s="175" t="s">
        <v>287</v>
      </c>
      <c r="D39" s="175"/>
    </row>
    <row r="40" spans="2:4" x14ac:dyDescent="0.25">
      <c r="B40" s="95"/>
      <c r="C40" s="96"/>
      <c r="D40" s="97"/>
    </row>
    <row r="41" spans="2:4" x14ac:dyDescent="0.25">
      <c r="B41" s="93"/>
      <c r="C41" s="91"/>
      <c r="D41" s="92"/>
    </row>
    <row r="42" spans="2:4" x14ac:dyDescent="0.25">
      <c r="B42" s="93"/>
      <c r="C42" s="91"/>
      <c r="D42" s="92"/>
    </row>
    <row r="43" spans="2:4" x14ac:dyDescent="0.25">
      <c r="B43" s="98"/>
      <c r="C43" s="99"/>
      <c r="D43" s="100"/>
    </row>
    <row r="44" spans="2:4" x14ac:dyDescent="0.25">
      <c r="B44" s="20"/>
      <c r="C44" s="176" t="s">
        <v>142</v>
      </c>
      <c r="D44" s="176"/>
    </row>
    <row r="45" spans="2:4" x14ac:dyDescent="0.25">
      <c r="B45" s="95"/>
      <c r="C45" s="96"/>
      <c r="D45" s="97"/>
    </row>
    <row r="46" spans="2:4" x14ac:dyDescent="0.25">
      <c r="B46" s="93"/>
      <c r="C46" s="91"/>
      <c r="D46" s="92"/>
    </row>
    <row r="47" spans="2:4" x14ac:dyDescent="0.25">
      <c r="B47" s="93"/>
      <c r="C47" s="91"/>
      <c r="D47" s="92"/>
    </row>
    <row r="48" spans="2:4" x14ac:dyDescent="0.25">
      <c r="B48" s="98"/>
      <c r="C48" s="99"/>
      <c r="D48" s="100"/>
    </row>
    <row r="49" spans="2:4" x14ac:dyDescent="0.25">
      <c r="B49" s="20"/>
      <c r="C49" s="176" t="s">
        <v>143</v>
      </c>
      <c r="D49" s="176"/>
    </row>
    <row r="50" spans="2:4" x14ac:dyDescent="0.25">
      <c r="B50" s="95"/>
      <c r="C50" s="96"/>
      <c r="D50" s="97"/>
    </row>
    <row r="51" spans="2:4" x14ac:dyDescent="0.25">
      <c r="B51" s="93"/>
      <c r="C51" s="91"/>
      <c r="D51" s="92"/>
    </row>
    <row r="52" spans="2:4" x14ac:dyDescent="0.25">
      <c r="B52" s="93"/>
      <c r="C52" s="91"/>
      <c r="D52" s="92"/>
    </row>
    <row r="53" spans="2:4" x14ac:dyDescent="0.25">
      <c r="B53" s="98"/>
      <c r="C53" s="99"/>
      <c r="D53" s="100"/>
    </row>
    <row r="54" spans="2:4" x14ac:dyDescent="0.25">
      <c r="B54" s="20"/>
      <c r="C54" s="176" t="s">
        <v>145</v>
      </c>
      <c r="D54" s="176"/>
    </row>
    <row r="55" spans="2:4" x14ac:dyDescent="0.25">
      <c r="B55" s="95"/>
      <c r="C55" s="96"/>
      <c r="D55" s="97"/>
    </row>
    <row r="56" spans="2:4" x14ac:dyDescent="0.25">
      <c r="B56" s="93"/>
      <c r="C56" s="91"/>
      <c r="D56" s="92"/>
    </row>
    <row r="57" spans="2:4" x14ac:dyDescent="0.25">
      <c r="B57" s="93"/>
      <c r="C57" s="91"/>
      <c r="D57" s="92"/>
    </row>
    <row r="58" spans="2:4" x14ac:dyDescent="0.25">
      <c r="B58" s="98"/>
      <c r="C58" s="99"/>
      <c r="D58" s="100"/>
    </row>
    <row r="59" spans="2:4" ht="15.75" thickBot="1" x14ac:dyDescent="0.3">
      <c r="B59" s="36">
        <v>4</v>
      </c>
      <c r="C59" s="177" t="s">
        <v>130</v>
      </c>
      <c r="D59" s="177"/>
    </row>
    <row r="60" spans="2:4" x14ac:dyDescent="0.25">
      <c r="B60" s="20"/>
      <c r="C60" s="176" t="s">
        <v>146</v>
      </c>
      <c r="D60" s="176"/>
    </row>
    <row r="61" spans="2:4" x14ac:dyDescent="0.25">
      <c r="B61" s="95"/>
      <c r="C61" s="96"/>
      <c r="D61" s="97"/>
    </row>
    <row r="62" spans="2:4" x14ac:dyDescent="0.25">
      <c r="B62" s="93"/>
      <c r="C62" s="91"/>
      <c r="D62" s="92"/>
    </row>
    <row r="63" spans="2:4" x14ac:dyDescent="0.25">
      <c r="B63" s="93"/>
      <c r="C63" s="91"/>
      <c r="D63" s="92"/>
    </row>
    <row r="64" spans="2:4" x14ac:dyDescent="0.25">
      <c r="B64" s="98"/>
      <c r="C64" s="99"/>
      <c r="D64" s="100"/>
    </row>
    <row r="65" spans="2:4" x14ac:dyDescent="0.25">
      <c r="B65" s="20"/>
      <c r="C65" s="176" t="s">
        <v>288</v>
      </c>
      <c r="D65" s="176"/>
    </row>
    <row r="66" spans="2:4" x14ac:dyDescent="0.25">
      <c r="B66" s="95"/>
      <c r="C66" s="96"/>
      <c r="D66" s="97"/>
    </row>
    <row r="67" spans="2:4" x14ac:dyDescent="0.25">
      <c r="B67" s="93"/>
      <c r="C67" s="91"/>
      <c r="D67" s="92"/>
    </row>
    <row r="68" spans="2:4" x14ac:dyDescent="0.25">
      <c r="B68" s="93"/>
      <c r="C68" s="91"/>
      <c r="D68" s="92"/>
    </row>
    <row r="69" spans="2:4" x14ac:dyDescent="0.25">
      <c r="B69" s="98"/>
      <c r="C69" s="99"/>
      <c r="D69" s="100"/>
    </row>
    <row r="70" spans="2:4" x14ac:dyDescent="0.25">
      <c r="B70" s="20"/>
      <c r="C70" s="176" t="s">
        <v>147</v>
      </c>
      <c r="D70" s="176"/>
    </row>
    <row r="71" spans="2:4" x14ac:dyDescent="0.25">
      <c r="B71" s="95"/>
      <c r="C71" s="96"/>
      <c r="D71" s="97"/>
    </row>
    <row r="72" spans="2:4" x14ac:dyDescent="0.25">
      <c r="B72" s="93"/>
      <c r="C72" s="91"/>
      <c r="D72" s="92"/>
    </row>
    <row r="73" spans="2:4" x14ac:dyDescent="0.25">
      <c r="B73" s="93"/>
      <c r="C73" s="91"/>
      <c r="D73" s="92"/>
    </row>
    <row r="74" spans="2:4" x14ac:dyDescent="0.25">
      <c r="B74" s="98"/>
      <c r="C74" s="99"/>
      <c r="D74" s="100"/>
    </row>
    <row r="75" spans="2:4" x14ac:dyDescent="0.25">
      <c r="B75" s="20"/>
      <c r="C75" s="176" t="s">
        <v>148</v>
      </c>
      <c r="D75" s="176"/>
    </row>
    <row r="76" spans="2:4" x14ac:dyDescent="0.25">
      <c r="B76" s="95"/>
      <c r="C76" s="96"/>
      <c r="D76" s="97"/>
    </row>
    <row r="77" spans="2:4" x14ac:dyDescent="0.25">
      <c r="B77" s="93"/>
      <c r="C77" s="91"/>
      <c r="D77" s="92"/>
    </row>
    <row r="78" spans="2:4" x14ac:dyDescent="0.25">
      <c r="B78" s="93"/>
      <c r="C78" s="91"/>
      <c r="D78" s="92"/>
    </row>
    <row r="79" spans="2:4" x14ac:dyDescent="0.25">
      <c r="B79" s="98"/>
      <c r="C79" s="99"/>
      <c r="D79" s="100"/>
    </row>
  </sheetData>
  <mergeCells count="35">
    <mergeCell ref="C49:D49"/>
    <mergeCell ref="B50:D53"/>
    <mergeCell ref="C54:D54"/>
    <mergeCell ref="B55:D58"/>
    <mergeCell ref="C60:D60"/>
    <mergeCell ref="C75:D75"/>
    <mergeCell ref="B76:D79"/>
    <mergeCell ref="C59:D59"/>
    <mergeCell ref="B61:D64"/>
    <mergeCell ref="C65:D65"/>
    <mergeCell ref="B66:D69"/>
    <mergeCell ref="C70:D70"/>
    <mergeCell ref="B71:D74"/>
    <mergeCell ref="C44:D44"/>
    <mergeCell ref="B45:D48"/>
    <mergeCell ref="C38:D38"/>
    <mergeCell ref="B24:D27"/>
    <mergeCell ref="C28:D28"/>
    <mergeCell ref="B29:D32"/>
    <mergeCell ref="C33:D33"/>
    <mergeCell ref="B34:D37"/>
    <mergeCell ref="C39:D39"/>
    <mergeCell ref="B40:D43"/>
    <mergeCell ref="B13:D16"/>
    <mergeCell ref="C17:D17"/>
    <mergeCell ref="C18:D18"/>
    <mergeCell ref="B19:D22"/>
    <mergeCell ref="C23:D23"/>
    <mergeCell ref="B1:D1"/>
    <mergeCell ref="C6:D6"/>
    <mergeCell ref="C7:D7"/>
    <mergeCell ref="C12:D12"/>
    <mergeCell ref="B8:D11"/>
    <mergeCell ref="F3:J3"/>
    <mergeCell ref="F5:J15"/>
  </mergeCells>
  <printOptions horizontalCentered="1"/>
  <pageMargins left="0.7" right="0.7" top="0.75" bottom="0.75" header="0.3" footer="0.3"/>
  <pageSetup paperSize="9" scale="63" orientation="portrait" cellComments="atEn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U28"/>
  <sheetViews>
    <sheetView zoomScaleNormal="100" workbookViewId="0">
      <selection activeCell="C3" sqref="C3"/>
    </sheetView>
  </sheetViews>
  <sheetFormatPr baseColWidth="10" defaultRowHeight="15" x14ac:dyDescent="0.25"/>
  <cols>
    <col min="1" max="1" width="5.5703125" customWidth="1"/>
    <col min="2" max="2" width="4.85546875" customWidth="1"/>
    <col min="3" max="3" width="71.7109375" customWidth="1"/>
    <col min="4" max="4" width="3.7109375" style="19" customWidth="1"/>
    <col min="5" max="5" width="2" style="19" customWidth="1"/>
    <col min="6" max="6" width="4" customWidth="1"/>
    <col min="7" max="8" width="11.42578125" hidden="1" customWidth="1"/>
    <col min="9" max="9" width="14.28515625" hidden="1" customWidth="1"/>
    <col min="10" max="10" width="12" hidden="1" customWidth="1"/>
    <col min="11" max="11" width="13.5703125" hidden="1" customWidth="1"/>
    <col min="12" max="12" width="12.5703125" hidden="1" customWidth="1"/>
    <col min="13" max="13" width="7" customWidth="1"/>
    <col min="14" max="14" width="13.42578125" customWidth="1"/>
    <col min="16" max="16" width="4.5703125" customWidth="1"/>
  </cols>
  <sheetData>
    <row r="1" spans="1:21" ht="21.75" thickBot="1" x14ac:dyDescent="0.4">
      <c r="C1" s="122" t="s">
        <v>7</v>
      </c>
      <c r="D1" s="123"/>
      <c r="E1" s="123"/>
      <c r="F1" s="124"/>
      <c r="Q1" s="19"/>
      <c r="R1" s="19"/>
      <c r="S1" s="19"/>
      <c r="T1" s="19"/>
      <c r="U1" s="19"/>
    </row>
    <row r="2" spans="1:21" ht="15.75" thickBot="1" x14ac:dyDescent="0.3">
      <c r="Q2" s="19"/>
      <c r="R2" s="19"/>
      <c r="S2" s="19"/>
      <c r="T2" s="19"/>
      <c r="U2" s="19"/>
    </row>
    <row r="3" spans="1:21" ht="15.75" thickBot="1" x14ac:dyDescent="0.3">
      <c r="A3" s="133" t="s">
        <v>9</v>
      </c>
      <c r="B3" s="133"/>
      <c r="N3" s="128" t="s">
        <v>149</v>
      </c>
      <c r="O3" s="144"/>
      <c r="P3" s="144"/>
      <c r="Q3" s="144"/>
      <c r="R3" s="129"/>
      <c r="S3" s="19"/>
      <c r="T3" s="19"/>
      <c r="U3" s="19"/>
    </row>
    <row r="4" spans="1:21" ht="15.75" thickBot="1" x14ac:dyDescent="0.3">
      <c r="A4" s="133" t="s">
        <v>10</v>
      </c>
      <c r="B4" s="133"/>
    </row>
    <row r="5" spans="1:21" s="19" customFormat="1" x14ac:dyDescent="0.25">
      <c r="A5" s="133" t="s">
        <v>59</v>
      </c>
      <c r="B5" s="133"/>
      <c r="N5" s="179" t="s">
        <v>299</v>
      </c>
      <c r="O5" s="180"/>
      <c r="P5" s="180"/>
      <c r="Q5" s="180"/>
      <c r="R5" s="181"/>
    </row>
    <row r="6" spans="1:21" ht="15.75" customHeight="1" thickBot="1" x14ac:dyDescent="0.3">
      <c r="I6" s="134" t="s">
        <v>3</v>
      </c>
      <c r="J6" s="134" t="s">
        <v>4</v>
      </c>
      <c r="K6" s="134" t="s">
        <v>5</v>
      </c>
      <c r="L6" s="134" t="s">
        <v>6</v>
      </c>
      <c r="M6" s="10"/>
      <c r="N6" s="182"/>
      <c r="O6" s="178"/>
      <c r="P6" s="178"/>
      <c r="Q6" s="178"/>
      <c r="R6" s="183"/>
    </row>
    <row r="7" spans="1:21" ht="15.75" thickBot="1" x14ac:dyDescent="0.3">
      <c r="B7" s="130" t="s">
        <v>0</v>
      </c>
      <c r="C7" s="131"/>
      <c r="D7" s="131"/>
      <c r="E7" s="131"/>
      <c r="F7" s="132"/>
      <c r="I7" s="135"/>
      <c r="J7" s="136"/>
      <c r="K7" s="134"/>
      <c r="L7" s="134"/>
      <c r="M7" s="10"/>
      <c r="N7" s="182"/>
      <c r="O7" s="178"/>
      <c r="P7" s="178"/>
      <c r="Q7" s="178"/>
      <c r="R7" s="183"/>
    </row>
    <row r="8" spans="1:21" ht="15.75" customHeight="1" thickBot="1" x14ac:dyDescent="0.3">
      <c r="B8" s="24">
        <v>1</v>
      </c>
      <c r="C8" s="21" t="s">
        <v>46</v>
      </c>
      <c r="D8" s="89"/>
      <c r="E8" s="89"/>
      <c r="G8">
        <v>0</v>
      </c>
      <c r="I8" s="6">
        <v>1</v>
      </c>
      <c r="J8" s="7">
        <f>IF(I8=1,0,"")</f>
        <v>0</v>
      </c>
      <c r="K8" s="5">
        <f>SUM(J22:J26)</f>
        <v>0</v>
      </c>
      <c r="L8" s="4">
        <f>SUM(J15:J19,J8:J12)</f>
        <v>0</v>
      </c>
      <c r="N8" s="182"/>
      <c r="O8" s="178"/>
      <c r="P8" s="178"/>
      <c r="Q8" s="178"/>
      <c r="R8" s="183"/>
    </row>
    <row r="9" spans="1:21" x14ac:dyDescent="0.25">
      <c r="B9" s="24">
        <v>2</v>
      </c>
      <c r="C9" s="21" t="s">
        <v>47</v>
      </c>
      <c r="D9" s="89"/>
      <c r="E9" s="89"/>
      <c r="G9">
        <v>5</v>
      </c>
      <c r="I9" s="1"/>
      <c r="J9" s="7" t="str">
        <f>IF(I8=2,5,"")</f>
        <v/>
      </c>
      <c r="N9" s="182"/>
      <c r="O9" s="178"/>
      <c r="P9" s="178"/>
      <c r="Q9" s="178"/>
      <c r="R9" s="183"/>
    </row>
    <row r="10" spans="1:21" ht="30" x14ac:dyDescent="0.25">
      <c r="B10" s="24">
        <v>3</v>
      </c>
      <c r="C10" s="21" t="s">
        <v>48</v>
      </c>
      <c r="D10" s="89"/>
      <c r="E10" s="89"/>
      <c r="G10">
        <v>10</v>
      </c>
      <c r="J10" s="8" t="str">
        <f>IF(I8=3,10,"")</f>
        <v/>
      </c>
      <c r="N10" s="182"/>
      <c r="O10" s="178"/>
      <c r="P10" s="178"/>
      <c r="Q10" s="178"/>
      <c r="R10" s="183"/>
    </row>
    <row r="11" spans="1:21" ht="30" x14ac:dyDescent="0.25">
      <c r="B11" s="24">
        <v>4</v>
      </c>
      <c r="C11" s="21" t="s">
        <v>49</v>
      </c>
      <c r="D11" s="89"/>
      <c r="E11" s="89"/>
      <c r="G11">
        <v>15</v>
      </c>
      <c r="I11" s="1"/>
      <c r="J11" s="7" t="str">
        <f>IF(I8=4,15,"")</f>
        <v/>
      </c>
      <c r="N11" s="182"/>
      <c r="O11" s="178"/>
      <c r="P11" s="178"/>
      <c r="Q11" s="178"/>
      <c r="R11" s="183"/>
    </row>
    <row r="12" spans="1:21" ht="30" x14ac:dyDescent="0.25">
      <c r="B12" s="25">
        <v>5</v>
      </c>
      <c r="C12" s="22" t="s">
        <v>50</v>
      </c>
      <c r="D12" s="89"/>
      <c r="E12" s="89"/>
      <c r="G12">
        <v>20</v>
      </c>
      <c r="J12" s="8" t="str">
        <f>IF(I8=5,20,"")</f>
        <v/>
      </c>
      <c r="N12" s="182"/>
      <c r="O12" s="178"/>
      <c r="P12" s="178"/>
      <c r="Q12" s="178"/>
      <c r="R12" s="183"/>
    </row>
    <row r="13" spans="1:21" ht="15.75" thickBot="1" x14ac:dyDescent="0.3">
      <c r="C13" s="1"/>
      <c r="D13" s="1"/>
      <c r="E13" s="1"/>
      <c r="N13" s="182"/>
      <c r="O13" s="178"/>
      <c r="P13" s="178"/>
      <c r="Q13" s="178"/>
      <c r="R13" s="183"/>
    </row>
    <row r="14" spans="1:21" ht="15.75" thickBot="1" x14ac:dyDescent="0.3">
      <c r="B14" s="130" t="s">
        <v>1</v>
      </c>
      <c r="C14" s="131"/>
      <c r="D14" s="131"/>
      <c r="E14" s="131"/>
      <c r="F14" s="132"/>
      <c r="I14" s="3">
        <v>1</v>
      </c>
      <c r="N14" s="182"/>
      <c r="O14" s="178"/>
      <c r="P14" s="178"/>
      <c r="Q14" s="178"/>
      <c r="R14" s="183"/>
    </row>
    <row r="15" spans="1:21" ht="15.75" thickBot="1" x14ac:dyDescent="0.3">
      <c r="B15" s="24">
        <v>1</v>
      </c>
      <c r="C15" s="21" t="s">
        <v>51</v>
      </c>
      <c r="D15" s="89"/>
      <c r="E15" s="89"/>
      <c r="G15">
        <v>0</v>
      </c>
      <c r="I15" s="1"/>
      <c r="J15" s="7">
        <f>IF(I14=1,0,"")</f>
        <v>0</v>
      </c>
      <c r="N15" s="184"/>
      <c r="O15" s="185"/>
      <c r="P15" s="185"/>
      <c r="Q15" s="185"/>
      <c r="R15" s="186"/>
    </row>
    <row r="16" spans="1:21" ht="30" x14ac:dyDescent="0.25">
      <c r="B16" s="24">
        <v>2</v>
      </c>
      <c r="C16" s="21" t="s">
        <v>267</v>
      </c>
      <c r="D16" s="89"/>
      <c r="E16" s="89"/>
      <c r="G16">
        <v>5</v>
      </c>
      <c r="H16" s="1"/>
      <c r="J16" s="7" t="str">
        <f>IF(I14=2,5,"")</f>
        <v/>
      </c>
    </row>
    <row r="17" spans="2:10" ht="30" x14ac:dyDescent="0.25">
      <c r="B17" s="24">
        <v>3</v>
      </c>
      <c r="C17" s="21" t="s">
        <v>52</v>
      </c>
      <c r="D17" s="89"/>
      <c r="E17" s="89"/>
      <c r="G17" s="2">
        <v>10</v>
      </c>
      <c r="J17" s="8" t="str">
        <f>IF(I14=3,10,"")</f>
        <v/>
      </c>
    </row>
    <row r="18" spans="2:10" x14ac:dyDescent="0.25">
      <c r="B18" s="24">
        <v>4</v>
      </c>
      <c r="C18" s="21" t="s">
        <v>53</v>
      </c>
      <c r="D18" s="89"/>
      <c r="E18" s="89"/>
      <c r="G18">
        <v>15</v>
      </c>
      <c r="J18" s="7" t="str">
        <f>IF(I14=4,15,"")</f>
        <v/>
      </c>
    </row>
    <row r="19" spans="2:10" ht="30" x14ac:dyDescent="0.25">
      <c r="B19" s="25">
        <v>5</v>
      </c>
      <c r="C19" s="22" t="s">
        <v>54</v>
      </c>
      <c r="D19" s="89"/>
      <c r="E19" s="89"/>
      <c r="G19">
        <v>20</v>
      </c>
      <c r="J19" s="8" t="str">
        <f>IF(I14=5,20,"")</f>
        <v/>
      </c>
    </row>
    <row r="20" spans="2:10" ht="15.75" thickBot="1" x14ac:dyDescent="0.3">
      <c r="C20" s="1"/>
      <c r="D20" s="1"/>
      <c r="E20" s="1"/>
    </row>
    <row r="21" spans="2:10" ht="15.75" thickBot="1" x14ac:dyDescent="0.3">
      <c r="B21" s="130" t="s">
        <v>2</v>
      </c>
      <c r="C21" s="131"/>
      <c r="D21" s="131"/>
      <c r="E21" s="131"/>
      <c r="F21" s="132"/>
      <c r="I21" s="3">
        <v>1</v>
      </c>
    </row>
    <row r="22" spans="2:10" ht="30" x14ac:dyDescent="0.25">
      <c r="B22" s="24">
        <v>1</v>
      </c>
      <c r="C22" s="21" t="s">
        <v>58</v>
      </c>
      <c r="D22" s="89"/>
      <c r="E22" s="89"/>
      <c r="G22">
        <v>0</v>
      </c>
      <c r="J22" s="7">
        <f>IF(I21=1,0,"")</f>
        <v>0</v>
      </c>
    </row>
    <row r="23" spans="2:10" ht="30" x14ac:dyDescent="0.25">
      <c r="B23" s="24">
        <v>2</v>
      </c>
      <c r="C23" s="21" t="s">
        <v>268</v>
      </c>
      <c r="D23" s="89"/>
      <c r="E23" s="89"/>
      <c r="G23">
        <v>5</v>
      </c>
      <c r="I23" s="1"/>
      <c r="J23" s="7" t="str">
        <f>IF(I21=2,5,"")</f>
        <v/>
      </c>
    </row>
    <row r="24" spans="2:10" x14ac:dyDescent="0.25">
      <c r="B24" s="24">
        <v>3</v>
      </c>
      <c r="C24" s="21" t="s">
        <v>57</v>
      </c>
      <c r="D24" s="89"/>
      <c r="E24" s="89"/>
      <c r="G24">
        <v>10</v>
      </c>
      <c r="H24" s="1"/>
      <c r="J24" s="8" t="str">
        <f>IF(I21=3,10,"")</f>
        <v/>
      </c>
    </row>
    <row r="25" spans="2:10" x14ac:dyDescent="0.25">
      <c r="B25" s="24">
        <v>4</v>
      </c>
      <c r="C25" s="21" t="s">
        <v>56</v>
      </c>
      <c r="D25" s="89"/>
      <c r="E25" s="89"/>
      <c r="G25">
        <v>15</v>
      </c>
      <c r="J25" s="7" t="str">
        <f>IF(I21=4,15,"")</f>
        <v/>
      </c>
    </row>
    <row r="26" spans="2:10" x14ac:dyDescent="0.25">
      <c r="B26" s="25">
        <v>5</v>
      </c>
      <c r="C26" s="22" t="s">
        <v>55</v>
      </c>
      <c r="D26" s="89"/>
      <c r="E26" s="89"/>
      <c r="G26">
        <v>20</v>
      </c>
      <c r="I26" s="1"/>
      <c r="J26" s="8" t="str">
        <f>IF(I21=5,20,"")</f>
        <v/>
      </c>
    </row>
    <row r="28" spans="2:10" x14ac:dyDescent="0.25">
      <c r="C28" s="9"/>
      <c r="D28" s="9"/>
      <c r="E28" s="9"/>
    </row>
  </sheetData>
  <mergeCells count="13">
    <mergeCell ref="B14:F14"/>
    <mergeCell ref="B21:F21"/>
    <mergeCell ref="C1:F1"/>
    <mergeCell ref="A3:B3"/>
    <mergeCell ref="A4:B4"/>
    <mergeCell ref="I6:I7"/>
    <mergeCell ref="J6:J7"/>
    <mergeCell ref="K6:K7"/>
    <mergeCell ref="L6:L7"/>
    <mergeCell ref="B7:F7"/>
    <mergeCell ref="A5:B5"/>
    <mergeCell ref="N5:R15"/>
    <mergeCell ref="N3:R3"/>
  </mergeCell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209550</xdr:colOff>
                    <xdr:row>7</xdr:row>
                    <xdr:rowOff>9525</xdr:rowOff>
                  </from>
                  <to>
                    <xdr:col>5</xdr:col>
                    <xdr:colOff>47625</xdr:colOff>
                    <xdr:row>8</xdr:row>
                    <xdr:rowOff>28575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3</xdr:col>
                    <xdr:colOff>209550</xdr:colOff>
                    <xdr:row>7</xdr:row>
                    <xdr:rowOff>200025</xdr:rowOff>
                  </from>
                  <to>
                    <xdr:col>5</xdr:col>
                    <xdr:colOff>47625</xdr:colOff>
                    <xdr:row>9</xdr:row>
                    <xdr:rowOff>28575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xdr:col>
                    <xdr:colOff>209550</xdr:colOff>
                    <xdr:row>9</xdr:row>
                    <xdr:rowOff>66675</xdr:rowOff>
                  </from>
                  <to>
                    <xdr:col>5</xdr:col>
                    <xdr:colOff>47625</xdr:colOff>
                    <xdr:row>9</xdr:row>
                    <xdr:rowOff>285750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xdr:col>
                    <xdr:colOff>209550</xdr:colOff>
                    <xdr:row>10</xdr:row>
                    <xdr:rowOff>76200</xdr:rowOff>
                  </from>
                  <to>
                    <xdr:col>5</xdr:col>
                    <xdr:colOff>47625</xdr:colOff>
                    <xdr:row>10</xdr:row>
                    <xdr:rowOff>295275</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3</xdr:col>
                    <xdr:colOff>200025</xdr:colOff>
                    <xdr:row>14</xdr:row>
                    <xdr:rowOff>28575</xdr:rowOff>
                  </from>
                  <to>
                    <xdr:col>5</xdr:col>
                    <xdr:colOff>38100</xdr:colOff>
                    <xdr:row>15</xdr:row>
                    <xdr:rowOff>47625</xdr:rowOff>
                  </to>
                </anchor>
              </controlPr>
            </control>
          </mc:Choice>
        </mc:AlternateContent>
        <mc:AlternateContent xmlns:mc="http://schemas.openxmlformats.org/markup-compatibility/2006">
          <mc:Choice Requires="x14">
            <control shapeId="1042" r:id="rId9" name="Group Box 18">
              <controlPr defaultSize="0" autoFill="0" autoPict="0">
                <anchor moveWithCells="1">
                  <from>
                    <xdr:col>3</xdr:col>
                    <xdr:colOff>9525</xdr:colOff>
                    <xdr:row>7</xdr:row>
                    <xdr:rowOff>9525</xdr:rowOff>
                  </from>
                  <to>
                    <xdr:col>6</xdr:col>
                    <xdr:colOff>0</xdr:colOff>
                    <xdr:row>12</xdr:row>
                    <xdr:rowOff>9525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3</xdr:col>
                    <xdr:colOff>200025</xdr:colOff>
                    <xdr:row>15</xdr:row>
                    <xdr:rowOff>95250</xdr:rowOff>
                  </from>
                  <to>
                    <xdr:col>5</xdr:col>
                    <xdr:colOff>38100</xdr:colOff>
                    <xdr:row>15</xdr:row>
                    <xdr:rowOff>314325</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3</xdr:col>
                    <xdr:colOff>200025</xdr:colOff>
                    <xdr:row>16</xdr:row>
                    <xdr:rowOff>76200</xdr:rowOff>
                  </from>
                  <to>
                    <xdr:col>5</xdr:col>
                    <xdr:colOff>38100</xdr:colOff>
                    <xdr:row>16</xdr:row>
                    <xdr:rowOff>295275</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3</xdr:col>
                    <xdr:colOff>200025</xdr:colOff>
                    <xdr:row>16</xdr:row>
                    <xdr:rowOff>361950</xdr:rowOff>
                  </from>
                  <to>
                    <xdr:col>5</xdr:col>
                    <xdr:colOff>38100</xdr:colOff>
                    <xdr:row>18</xdr:row>
                    <xdr:rowOff>9525</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3</xdr:col>
                    <xdr:colOff>200025</xdr:colOff>
                    <xdr:row>18</xdr:row>
                    <xdr:rowOff>85725</xdr:rowOff>
                  </from>
                  <to>
                    <xdr:col>5</xdr:col>
                    <xdr:colOff>38100</xdr:colOff>
                    <xdr:row>18</xdr:row>
                    <xdr:rowOff>304800</xdr:rowOff>
                  </to>
                </anchor>
              </controlPr>
            </control>
          </mc:Choice>
        </mc:AlternateContent>
        <mc:AlternateContent xmlns:mc="http://schemas.openxmlformats.org/markup-compatibility/2006">
          <mc:Choice Requires="x14">
            <control shapeId="1048" r:id="rId14" name="Option Button 24">
              <controlPr defaultSize="0" autoFill="0" autoLine="0" autoPict="0">
                <anchor moveWithCells="1">
                  <from>
                    <xdr:col>3</xdr:col>
                    <xdr:colOff>209550</xdr:colOff>
                    <xdr:row>21</xdr:row>
                    <xdr:rowOff>76200</xdr:rowOff>
                  </from>
                  <to>
                    <xdr:col>5</xdr:col>
                    <xdr:colOff>47625</xdr:colOff>
                    <xdr:row>21</xdr:row>
                    <xdr:rowOff>295275</xdr:rowOff>
                  </to>
                </anchor>
              </controlPr>
            </control>
          </mc:Choice>
        </mc:AlternateContent>
        <mc:AlternateContent xmlns:mc="http://schemas.openxmlformats.org/markup-compatibility/2006">
          <mc:Choice Requires="x14">
            <control shapeId="1049" r:id="rId15" name="Option Button 25">
              <controlPr defaultSize="0" autoFill="0" autoLine="0" autoPict="0">
                <anchor moveWithCells="1">
                  <from>
                    <xdr:col>3</xdr:col>
                    <xdr:colOff>209550</xdr:colOff>
                    <xdr:row>22</xdr:row>
                    <xdr:rowOff>76200</xdr:rowOff>
                  </from>
                  <to>
                    <xdr:col>5</xdr:col>
                    <xdr:colOff>47625</xdr:colOff>
                    <xdr:row>22</xdr:row>
                    <xdr:rowOff>295275</xdr:rowOff>
                  </to>
                </anchor>
              </controlPr>
            </control>
          </mc:Choice>
        </mc:AlternateContent>
        <mc:AlternateContent xmlns:mc="http://schemas.openxmlformats.org/markup-compatibility/2006">
          <mc:Choice Requires="x14">
            <control shapeId="1050" r:id="rId16" name="Option Button 26">
              <controlPr defaultSize="0" autoFill="0" autoLine="0" autoPict="0">
                <anchor moveWithCells="1">
                  <from>
                    <xdr:col>3</xdr:col>
                    <xdr:colOff>200025</xdr:colOff>
                    <xdr:row>22</xdr:row>
                    <xdr:rowOff>371475</xdr:rowOff>
                  </from>
                  <to>
                    <xdr:col>5</xdr:col>
                    <xdr:colOff>38100</xdr:colOff>
                    <xdr:row>24</xdr:row>
                    <xdr:rowOff>19050</xdr:rowOff>
                  </to>
                </anchor>
              </controlPr>
            </control>
          </mc:Choice>
        </mc:AlternateContent>
        <mc:AlternateContent xmlns:mc="http://schemas.openxmlformats.org/markup-compatibility/2006">
          <mc:Choice Requires="x14">
            <control shapeId="1051" r:id="rId17" name="Option Button 27">
              <controlPr defaultSize="0" autoFill="0" autoLine="0" autoPict="0">
                <anchor moveWithCells="1">
                  <from>
                    <xdr:col>3</xdr:col>
                    <xdr:colOff>200025</xdr:colOff>
                    <xdr:row>24</xdr:row>
                    <xdr:rowOff>0</xdr:rowOff>
                  </from>
                  <to>
                    <xdr:col>5</xdr:col>
                    <xdr:colOff>38100</xdr:colOff>
                    <xdr:row>25</xdr:row>
                    <xdr:rowOff>28575</xdr:rowOff>
                  </to>
                </anchor>
              </controlPr>
            </control>
          </mc:Choice>
        </mc:AlternateContent>
        <mc:AlternateContent xmlns:mc="http://schemas.openxmlformats.org/markup-compatibility/2006">
          <mc:Choice Requires="x14">
            <control shapeId="1052" r:id="rId18" name="Group Box 28">
              <controlPr defaultSize="0" autoFill="0" autoPict="0">
                <anchor moveWithCells="1">
                  <from>
                    <xdr:col>2</xdr:col>
                    <xdr:colOff>4781550</xdr:colOff>
                    <xdr:row>13</xdr:row>
                    <xdr:rowOff>190500</xdr:rowOff>
                  </from>
                  <to>
                    <xdr:col>5</xdr:col>
                    <xdr:colOff>266700</xdr:colOff>
                    <xdr:row>18</xdr:row>
                    <xdr:rowOff>371475</xdr:rowOff>
                  </to>
                </anchor>
              </controlPr>
            </control>
          </mc:Choice>
        </mc:AlternateContent>
        <mc:AlternateContent xmlns:mc="http://schemas.openxmlformats.org/markup-compatibility/2006">
          <mc:Choice Requires="x14">
            <control shapeId="1054" r:id="rId19" name="Group Box 30">
              <controlPr defaultSize="0" autoFill="0" autoPict="0">
                <anchor moveWithCells="1">
                  <from>
                    <xdr:col>3</xdr:col>
                    <xdr:colOff>0</xdr:colOff>
                    <xdr:row>21</xdr:row>
                    <xdr:rowOff>0</xdr:rowOff>
                  </from>
                  <to>
                    <xdr:col>5</xdr:col>
                    <xdr:colOff>266700</xdr:colOff>
                    <xdr:row>25</xdr:row>
                    <xdr:rowOff>180975</xdr:rowOff>
                  </to>
                </anchor>
              </controlPr>
            </control>
          </mc:Choice>
        </mc:AlternateContent>
        <mc:AlternateContent xmlns:mc="http://schemas.openxmlformats.org/markup-compatibility/2006">
          <mc:Choice Requires="x14">
            <control shapeId="1055" r:id="rId20" name="Option Button 31">
              <controlPr defaultSize="0" autoFill="0" autoLine="0" autoPict="0">
                <anchor moveWithCells="1">
                  <from>
                    <xdr:col>3</xdr:col>
                    <xdr:colOff>200025</xdr:colOff>
                    <xdr:row>11</xdr:row>
                    <xdr:rowOff>85725</xdr:rowOff>
                  </from>
                  <to>
                    <xdr:col>5</xdr:col>
                    <xdr:colOff>38100</xdr:colOff>
                    <xdr:row>11</xdr:row>
                    <xdr:rowOff>304800</xdr:rowOff>
                  </to>
                </anchor>
              </controlPr>
            </control>
          </mc:Choice>
        </mc:AlternateContent>
        <mc:AlternateContent xmlns:mc="http://schemas.openxmlformats.org/markup-compatibility/2006">
          <mc:Choice Requires="x14">
            <control shapeId="1065" r:id="rId21" name="Option Button 41">
              <controlPr defaultSize="0" autoFill="0" autoLine="0" autoPict="0">
                <anchor moveWithCells="1">
                  <from>
                    <xdr:col>3</xdr:col>
                    <xdr:colOff>200025</xdr:colOff>
                    <xdr:row>25</xdr:row>
                    <xdr:rowOff>9525</xdr:rowOff>
                  </from>
                  <to>
                    <xdr:col>5</xdr:col>
                    <xdr:colOff>19050</xdr:colOff>
                    <xdr:row>25</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34"/>
  <sheetViews>
    <sheetView workbookViewId="0"/>
  </sheetViews>
  <sheetFormatPr baseColWidth="10" defaultRowHeight="15" x14ac:dyDescent="0.25"/>
  <cols>
    <col min="1" max="1" width="17.85546875" customWidth="1"/>
    <col min="2" max="2" width="101.28515625" customWidth="1"/>
    <col min="3" max="3" width="6.5703125" customWidth="1"/>
    <col min="4" max="6" width="11.42578125" style="19"/>
    <col min="7" max="7" width="13.5703125" customWidth="1"/>
    <col min="8" max="8" width="17.7109375" hidden="1" customWidth="1"/>
    <col min="9" max="9" width="60.7109375" hidden="1" customWidth="1"/>
  </cols>
  <sheetData>
    <row r="1" spans="1:9" ht="21.75" thickBot="1" x14ac:dyDescent="0.4">
      <c r="B1" s="43" t="s">
        <v>183</v>
      </c>
    </row>
    <row r="2" spans="1:9" ht="15.75" thickBot="1" x14ac:dyDescent="0.3">
      <c r="I2" t="s">
        <v>185</v>
      </c>
    </row>
    <row r="3" spans="1:9" ht="15.75" thickBot="1" x14ac:dyDescent="0.3">
      <c r="A3" s="45" t="s">
        <v>150</v>
      </c>
      <c r="B3" s="45" t="s">
        <v>185</v>
      </c>
      <c r="D3" s="128" t="s">
        <v>149</v>
      </c>
      <c r="E3" s="144"/>
      <c r="F3" s="144"/>
      <c r="G3" s="144"/>
      <c r="H3" s="129"/>
      <c r="I3" s="138" t="s">
        <v>269</v>
      </c>
    </row>
    <row r="4" spans="1:9" ht="15" customHeight="1" thickBot="1" x14ac:dyDescent="0.3">
      <c r="A4" s="139">
        <f>IF(Calculs!H10&gt;"",RésultatStratégieDoc!H3,IF(Calculs!H23&gt;"",RésultatStratégieDoc!H8,IF(Calculs!H40&gt;"",RésultatStratégieDoc!H14,IF(Calculs!H49&gt;"",RésultatStratégieDoc!H20,RésultatStratégieDoc!H26))))</f>
        <v>0</v>
      </c>
      <c r="B4" s="138" t="str">
        <f>IF(A4=H3,I3,IF(A4=H8,I8,IF(A4=H14,I14,IF(A4=H20,I20,I26))))</f>
        <v>Votre processus documentaire est imprévisible. Il repose sur des hommes qui n’ont pas conscience des apports que peuvent leur apporter une stratégie et une gestion documentaire. L’organisation n’est pas prête et aucun programme ni stratégie n’est mis en place à ce sujet.</v>
      </c>
      <c r="G4" s="19"/>
      <c r="H4" s="19"/>
      <c r="I4" s="138"/>
    </row>
    <row r="5" spans="1:9" x14ac:dyDescent="0.25">
      <c r="A5" s="139"/>
      <c r="B5" s="138"/>
      <c r="D5" s="179" t="s">
        <v>299</v>
      </c>
      <c r="E5" s="180"/>
      <c r="F5" s="180"/>
      <c r="G5" s="180"/>
      <c r="H5" s="181"/>
      <c r="I5" s="138"/>
    </row>
    <row r="6" spans="1:9" x14ac:dyDescent="0.25">
      <c r="A6" s="139"/>
      <c r="B6" s="138"/>
      <c r="D6" s="182"/>
      <c r="E6" s="178"/>
      <c r="F6" s="178"/>
      <c r="G6" s="178"/>
      <c r="H6" s="183"/>
      <c r="I6" s="138"/>
    </row>
    <row r="7" spans="1:9" x14ac:dyDescent="0.25">
      <c r="A7" s="139"/>
      <c r="B7" s="138"/>
      <c r="D7" s="182"/>
      <c r="E7" s="178"/>
      <c r="F7" s="178"/>
      <c r="G7" s="178"/>
      <c r="H7" s="183"/>
      <c r="I7" s="138"/>
    </row>
    <row r="8" spans="1:9" x14ac:dyDescent="0.25">
      <c r="A8" s="44"/>
      <c r="B8" s="23"/>
      <c r="D8" s="182"/>
      <c r="E8" s="178"/>
      <c r="F8" s="178"/>
      <c r="G8" s="178"/>
      <c r="H8" s="183"/>
      <c r="I8" s="138" t="s">
        <v>270</v>
      </c>
    </row>
    <row r="9" spans="1:9" x14ac:dyDescent="0.25">
      <c r="D9" s="182"/>
      <c r="E9" s="178"/>
      <c r="F9" s="178"/>
      <c r="G9" s="178"/>
      <c r="H9" s="183"/>
      <c r="I9" s="138"/>
    </row>
    <row r="10" spans="1:9" x14ac:dyDescent="0.25">
      <c r="D10" s="182"/>
      <c r="E10" s="178"/>
      <c r="F10" s="178"/>
      <c r="G10" s="178"/>
      <c r="H10" s="183"/>
      <c r="I10" s="138"/>
    </row>
    <row r="11" spans="1:9" x14ac:dyDescent="0.25">
      <c r="B11" s="19"/>
      <c r="D11" s="182"/>
      <c r="E11" s="178"/>
      <c r="F11" s="178"/>
      <c r="G11" s="178"/>
      <c r="H11" s="183"/>
      <c r="I11" s="138"/>
    </row>
    <row r="12" spans="1:9" ht="15" customHeight="1" x14ac:dyDescent="0.25">
      <c r="B12" s="19"/>
      <c r="D12" s="182"/>
      <c r="E12" s="178"/>
      <c r="F12" s="178"/>
      <c r="G12" s="178"/>
      <c r="H12" s="183"/>
      <c r="I12" s="138"/>
    </row>
    <row r="13" spans="1:9" x14ac:dyDescent="0.25">
      <c r="B13" s="19"/>
      <c r="D13" s="182"/>
      <c r="E13" s="178"/>
      <c r="F13" s="178"/>
      <c r="G13" s="178"/>
      <c r="H13" s="183"/>
      <c r="I13" s="138"/>
    </row>
    <row r="14" spans="1:9" x14ac:dyDescent="0.25">
      <c r="B14" s="19"/>
      <c r="D14" s="182"/>
      <c r="E14" s="178"/>
      <c r="F14" s="178"/>
      <c r="G14" s="178"/>
      <c r="H14" s="183"/>
      <c r="I14" s="138" t="s">
        <v>189</v>
      </c>
    </row>
    <row r="15" spans="1:9" ht="15.75" thickBot="1" x14ac:dyDescent="0.3">
      <c r="B15" s="19"/>
      <c r="D15" s="184"/>
      <c r="E15" s="185"/>
      <c r="F15" s="185"/>
      <c r="G15" s="185"/>
      <c r="H15" s="186"/>
      <c r="I15" s="138"/>
    </row>
    <row r="16" spans="1:9" x14ac:dyDescent="0.25">
      <c r="B16" s="19"/>
      <c r="I16" s="138"/>
    </row>
    <row r="17" spans="2:9" x14ac:dyDescent="0.25">
      <c r="B17" s="19"/>
      <c r="I17" s="138"/>
    </row>
    <row r="18" spans="2:9" x14ac:dyDescent="0.25">
      <c r="I18" s="138"/>
    </row>
    <row r="19" spans="2:9" x14ac:dyDescent="0.25">
      <c r="I19" s="138"/>
    </row>
    <row r="20" spans="2:9" x14ac:dyDescent="0.25">
      <c r="H20" s="19" t="s">
        <v>188</v>
      </c>
      <c r="I20" s="138" t="s">
        <v>190</v>
      </c>
    </row>
    <row r="21" spans="2:9" x14ac:dyDescent="0.25">
      <c r="I21" s="138"/>
    </row>
    <row r="22" spans="2:9" x14ac:dyDescent="0.25">
      <c r="I22" s="138"/>
    </row>
    <row r="23" spans="2:9" x14ac:dyDescent="0.25">
      <c r="I23" s="138"/>
    </row>
    <row r="24" spans="2:9" x14ac:dyDescent="0.25">
      <c r="I24" s="138"/>
    </row>
    <row r="25" spans="2:9" x14ac:dyDescent="0.25">
      <c r="I25" s="138"/>
    </row>
    <row r="26" spans="2:9" ht="15" customHeight="1" x14ac:dyDescent="0.25">
      <c r="H26" t="s">
        <v>187</v>
      </c>
      <c r="I26" s="140" t="s">
        <v>271</v>
      </c>
    </row>
    <row r="27" spans="2:9" x14ac:dyDescent="0.25">
      <c r="I27" s="140"/>
    </row>
    <row r="28" spans="2:9" x14ac:dyDescent="0.25">
      <c r="I28" s="140"/>
    </row>
    <row r="29" spans="2:9" x14ac:dyDescent="0.25">
      <c r="I29" s="140"/>
    </row>
    <row r="30" spans="2:9" x14ac:dyDescent="0.25">
      <c r="I30" s="140"/>
    </row>
    <row r="31" spans="2:9" x14ac:dyDescent="0.25">
      <c r="I31" s="140"/>
    </row>
    <row r="34" spans="9:9" x14ac:dyDescent="0.25">
      <c r="I34" s="1"/>
    </row>
  </sheetData>
  <mergeCells count="9">
    <mergeCell ref="I14:I19"/>
    <mergeCell ref="I20:I25"/>
    <mergeCell ref="A4:A7"/>
    <mergeCell ref="I26:I31"/>
    <mergeCell ref="I3:I7"/>
    <mergeCell ref="B4:B7"/>
    <mergeCell ref="I8:I13"/>
    <mergeCell ref="D3:H3"/>
    <mergeCell ref="D5:H15"/>
  </mergeCells>
  <pageMargins left="0.7" right="0.7" top="0.75" bottom="0.75" header="0.3" footer="0.3"/>
  <pageSetup paperSize="9" scale="69" orientation="portrait" cellComments="atEn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H54"/>
  <sheetViews>
    <sheetView workbookViewId="0">
      <selection activeCell="H6" sqref="H6"/>
    </sheetView>
  </sheetViews>
  <sheetFormatPr baseColWidth="10" defaultRowHeight="15" x14ac:dyDescent="0.25"/>
  <cols>
    <col min="1" max="1" width="15.7109375" bestFit="1" customWidth="1"/>
    <col min="2" max="2" width="28.5703125" customWidth="1"/>
    <col min="3" max="3" width="33.5703125" customWidth="1"/>
    <col min="6" max="6" width="16.140625" customWidth="1"/>
    <col min="7" max="7" width="19.5703125" customWidth="1"/>
    <col min="8" max="8" width="16" customWidth="1"/>
  </cols>
  <sheetData>
    <row r="1" spans="1:8" ht="21" x14ac:dyDescent="0.35">
      <c r="B1" s="141" t="s">
        <v>8</v>
      </c>
      <c r="C1" s="142"/>
      <c r="D1" s="142"/>
      <c r="E1" s="142"/>
      <c r="F1" s="142"/>
      <c r="G1" s="142"/>
      <c r="H1" s="142"/>
    </row>
    <row r="3" spans="1:8" x14ac:dyDescent="0.25">
      <c r="F3" s="137" t="s">
        <v>149</v>
      </c>
      <c r="G3" s="137"/>
    </row>
    <row r="4" spans="1:8" x14ac:dyDescent="0.25">
      <c r="B4" s="143" t="s">
        <v>5</v>
      </c>
      <c r="C4" s="143" t="s">
        <v>6</v>
      </c>
    </row>
    <row r="5" spans="1:8" x14ac:dyDescent="0.25">
      <c r="B5" s="143"/>
      <c r="C5" s="143"/>
    </row>
    <row r="6" spans="1:8" x14ac:dyDescent="0.25">
      <c r="B6" s="75">
        <f>MaturitéStratégieDoc!K8</f>
        <v>0</v>
      </c>
      <c r="C6" s="7">
        <f>MaturitéStratégieDoc!L8</f>
        <v>0</v>
      </c>
    </row>
    <row r="9" spans="1:8" x14ac:dyDescent="0.25">
      <c r="B9" s="10" t="s">
        <v>5</v>
      </c>
      <c r="C9" t="s">
        <v>6</v>
      </c>
      <c r="E9" t="s">
        <v>259</v>
      </c>
      <c r="F9" t="s">
        <v>260</v>
      </c>
      <c r="G9" t="s">
        <v>261</v>
      </c>
      <c r="H9" t="s">
        <v>262</v>
      </c>
    </row>
    <row r="10" spans="1:8" s="19" customFormat="1" x14ac:dyDescent="0.25">
      <c r="A10" t="s">
        <v>151</v>
      </c>
      <c r="B10" s="69">
        <v>0</v>
      </c>
      <c r="C10" s="70">
        <v>0</v>
      </c>
      <c r="E10" s="80">
        <f>IF($B$6=B10,1,"")</f>
        <v>1</v>
      </c>
      <c r="F10" s="80">
        <f>IF($C$6=C10,1,"")</f>
        <v>1</v>
      </c>
      <c r="G10" s="81">
        <f>SUM(E10:F10)</f>
        <v>2</v>
      </c>
      <c r="H10" s="19" t="str">
        <f>IF(MAX(G10:G22)=2,A10,"")</f>
        <v>Niveau 1 : Rouge</v>
      </c>
    </row>
    <row r="11" spans="1:8" s="19" customFormat="1" x14ac:dyDescent="0.25">
      <c r="B11" s="69">
        <v>0</v>
      </c>
      <c r="C11" s="70">
        <v>5</v>
      </c>
      <c r="E11" s="80">
        <f t="shared" ref="E11:E54" si="0">IF($B$6=B11,1,"")</f>
        <v>1</v>
      </c>
      <c r="F11" s="80" t="str">
        <f t="shared" ref="F11:F54" si="1">IF($C$6=C11,1,"")</f>
        <v/>
      </c>
      <c r="G11" s="81">
        <f t="shared" ref="G11:G54" si="2">SUM(E11:F11)</f>
        <v>1</v>
      </c>
    </row>
    <row r="12" spans="1:8" s="19" customFormat="1" x14ac:dyDescent="0.25">
      <c r="B12" s="69">
        <v>0</v>
      </c>
      <c r="C12" s="70">
        <v>10</v>
      </c>
      <c r="E12" s="80">
        <f t="shared" si="0"/>
        <v>1</v>
      </c>
      <c r="F12" s="80" t="str">
        <f t="shared" si="1"/>
        <v/>
      </c>
      <c r="G12" s="81">
        <f t="shared" si="2"/>
        <v>1</v>
      </c>
    </row>
    <row r="13" spans="1:8" x14ac:dyDescent="0.25">
      <c r="B13" s="70">
        <v>0</v>
      </c>
      <c r="C13" s="70">
        <v>15</v>
      </c>
      <c r="E13" s="80">
        <f t="shared" si="0"/>
        <v>1</v>
      </c>
      <c r="F13" s="80" t="str">
        <f t="shared" si="1"/>
        <v/>
      </c>
      <c r="G13" s="81">
        <f t="shared" si="2"/>
        <v>1</v>
      </c>
    </row>
    <row r="14" spans="1:8" s="19" customFormat="1" x14ac:dyDescent="0.25">
      <c r="B14" s="70">
        <v>0</v>
      </c>
      <c r="C14" s="70">
        <v>20</v>
      </c>
      <c r="E14" s="80">
        <f t="shared" si="0"/>
        <v>1</v>
      </c>
      <c r="F14" s="80" t="str">
        <f t="shared" si="1"/>
        <v/>
      </c>
      <c r="G14" s="81">
        <f t="shared" si="2"/>
        <v>1</v>
      </c>
    </row>
    <row r="15" spans="1:8" s="19" customFormat="1" x14ac:dyDescent="0.25">
      <c r="B15" s="70">
        <v>0</v>
      </c>
      <c r="C15" s="70">
        <v>25</v>
      </c>
      <c r="E15" s="80">
        <f t="shared" si="0"/>
        <v>1</v>
      </c>
      <c r="F15" s="80" t="str">
        <f t="shared" si="1"/>
        <v/>
      </c>
      <c r="G15" s="81">
        <f t="shared" si="2"/>
        <v>1</v>
      </c>
    </row>
    <row r="16" spans="1:8" x14ac:dyDescent="0.25">
      <c r="B16" s="70">
        <v>0</v>
      </c>
      <c r="C16" s="70">
        <v>30</v>
      </c>
      <c r="E16" s="80">
        <f t="shared" si="0"/>
        <v>1</v>
      </c>
      <c r="F16" s="80" t="str">
        <f t="shared" si="1"/>
        <v/>
      </c>
      <c r="G16" s="81">
        <f t="shared" si="2"/>
        <v>1</v>
      </c>
    </row>
    <row r="17" spans="1:8" x14ac:dyDescent="0.25">
      <c r="B17" s="70">
        <v>0</v>
      </c>
      <c r="C17" s="70">
        <v>35</v>
      </c>
      <c r="E17" s="80">
        <f t="shared" si="0"/>
        <v>1</v>
      </c>
      <c r="F17" s="80" t="str">
        <f t="shared" si="1"/>
        <v/>
      </c>
      <c r="G17" s="81">
        <f t="shared" si="2"/>
        <v>1</v>
      </c>
    </row>
    <row r="18" spans="1:8" x14ac:dyDescent="0.25">
      <c r="B18" s="70">
        <v>0</v>
      </c>
      <c r="C18" s="70">
        <v>40</v>
      </c>
      <c r="E18" s="80">
        <f t="shared" si="0"/>
        <v>1</v>
      </c>
      <c r="F18" s="80" t="str">
        <f t="shared" si="1"/>
        <v/>
      </c>
      <c r="G18" s="81">
        <f t="shared" si="2"/>
        <v>1</v>
      </c>
    </row>
    <row r="19" spans="1:8" x14ac:dyDescent="0.25">
      <c r="B19" s="70">
        <v>5</v>
      </c>
      <c r="C19" s="70">
        <v>0</v>
      </c>
      <c r="E19" s="80" t="str">
        <f t="shared" si="0"/>
        <v/>
      </c>
      <c r="F19" s="80">
        <f t="shared" si="1"/>
        <v>1</v>
      </c>
      <c r="G19" s="81">
        <f t="shared" si="2"/>
        <v>1</v>
      </c>
    </row>
    <row r="20" spans="1:8" x14ac:dyDescent="0.25">
      <c r="B20" s="70">
        <v>10</v>
      </c>
      <c r="C20" s="70">
        <v>0</v>
      </c>
      <c r="E20" s="80" t="str">
        <f t="shared" si="0"/>
        <v/>
      </c>
      <c r="F20" s="80">
        <f t="shared" si="1"/>
        <v>1</v>
      </c>
      <c r="G20" s="81">
        <f t="shared" si="2"/>
        <v>1</v>
      </c>
    </row>
    <row r="21" spans="1:8" x14ac:dyDescent="0.25">
      <c r="B21" s="70">
        <v>15</v>
      </c>
      <c r="C21" s="70">
        <v>0</v>
      </c>
      <c r="E21" s="80" t="str">
        <f t="shared" si="0"/>
        <v/>
      </c>
      <c r="F21" s="80">
        <f t="shared" si="1"/>
        <v>1</v>
      </c>
      <c r="G21" s="81">
        <f t="shared" si="2"/>
        <v>1</v>
      </c>
    </row>
    <row r="22" spans="1:8" x14ac:dyDescent="0.25">
      <c r="B22" s="70">
        <v>20</v>
      </c>
      <c r="C22" s="70">
        <v>0</v>
      </c>
      <c r="E22" s="80" t="str">
        <f t="shared" si="0"/>
        <v/>
      </c>
      <c r="F22" s="80">
        <f t="shared" si="1"/>
        <v>1</v>
      </c>
      <c r="G22" s="81">
        <f t="shared" si="2"/>
        <v>1</v>
      </c>
    </row>
    <row r="23" spans="1:8" x14ac:dyDescent="0.25">
      <c r="A23" t="s">
        <v>184</v>
      </c>
      <c r="B23" s="71">
        <v>5</v>
      </c>
      <c r="C23" s="71">
        <v>5</v>
      </c>
      <c r="E23" s="82" t="str">
        <f t="shared" si="0"/>
        <v/>
      </c>
      <c r="F23" s="82" t="str">
        <f t="shared" si="1"/>
        <v/>
      </c>
      <c r="G23" s="83">
        <f t="shared" si="2"/>
        <v>0</v>
      </c>
      <c r="H23" s="47" t="str">
        <f>IF(MAX(G23:G39)=2,A23,"")</f>
        <v/>
      </c>
    </row>
    <row r="24" spans="1:8" x14ac:dyDescent="0.25">
      <c r="B24" s="71">
        <v>5</v>
      </c>
      <c r="C24" s="71">
        <v>10</v>
      </c>
      <c r="E24" s="82" t="str">
        <f t="shared" si="0"/>
        <v/>
      </c>
      <c r="F24" s="82" t="str">
        <f t="shared" si="1"/>
        <v/>
      </c>
      <c r="G24" s="83">
        <f t="shared" si="2"/>
        <v>0</v>
      </c>
    </row>
    <row r="25" spans="1:8" x14ac:dyDescent="0.25">
      <c r="B25" s="71">
        <v>5</v>
      </c>
      <c r="C25" s="71">
        <v>15</v>
      </c>
      <c r="E25" s="82" t="str">
        <f t="shared" si="0"/>
        <v/>
      </c>
      <c r="F25" s="82" t="str">
        <f t="shared" si="1"/>
        <v/>
      </c>
      <c r="G25" s="83">
        <f t="shared" si="2"/>
        <v>0</v>
      </c>
    </row>
    <row r="26" spans="1:8" x14ac:dyDescent="0.25">
      <c r="B26" s="71">
        <v>5</v>
      </c>
      <c r="C26" s="71">
        <v>20</v>
      </c>
      <c r="E26" s="82" t="str">
        <f t="shared" si="0"/>
        <v/>
      </c>
      <c r="F26" s="82" t="str">
        <f t="shared" si="1"/>
        <v/>
      </c>
      <c r="G26" s="83">
        <f t="shared" si="2"/>
        <v>0</v>
      </c>
    </row>
    <row r="27" spans="1:8" x14ac:dyDescent="0.25">
      <c r="B27" s="71">
        <v>5</v>
      </c>
      <c r="C27" s="71">
        <v>25</v>
      </c>
      <c r="E27" s="82" t="str">
        <f t="shared" si="0"/>
        <v/>
      </c>
      <c r="F27" s="82" t="str">
        <f t="shared" si="1"/>
        <v/>
      </c>
      <c r="G27" s="83">
        <f t="shared" si="2"/>
        <v>0</v>
      </c>
    </row>
    <row r="28" spans="1:8" x14ac:dyDescent="0.25">
      <c r="B28" s="71">
        <v>5</v>
      </c>
      <c r="C28" s="71">
        <v>30</v>
      </c>
      <c r="E28" s="82" t="str">
        <f t="shared" si="0"/>
        <v/>
      </c>
      <c r="F28" s="82" t="str">
        <f t="shared" si="1"/>
        <v/>
      </c>
      <c r="G28" s="83">
        <f t="shared" si="2"/>
        <v>0</v>
      </c>
    </row>
    <row r="29" spans="1:8" x14ac:dyDescent="0.25">
      <c r="B29" s="71">
        <v>5</v>
      </c>
      <c r="C29" s="71">
        <v>35</v>
      </c>
      <c r="E29" s="82" t="str">
        <f t="shared" si="0"/>
        <v/>
      </c>
      <c r="F29" s="82" t="str">
        <f t="shared" si="1"/>
        <v/>
      </c>
      <c r="G29" s="83">
        <f t="shared" si="2"/>
        <v>0</v>
      </c>
    </row>
    <row r="30" spans="1:8" x14ac:dyDescent="0.25">
      <c r="B30" s="71">
        <v>5</v>
      </c>
      <c r="C30" s="71">
        <v>40</v>
      </c>
      <c r="E30" s="82" t="str">
        <f t="shared" si="0"/>
        <v/>
      </c>
      <c r="F30" s="82" t="str">
        <f t="shared" si="1"/>
        <v/>
      </c>
      <c r="G30" s="83">
        <f t="shared" si="2"/>
        <v>0</v>
      </c>
    </row>
    <row r="31" spans="1:8" x14ac:dyDescent="0.25">
      <c r="B31" s="71">
        <v>10</v>
      </c>
      <c r="C31" s="71">
        <v>5</v>
      </c>
      <c r="E31" s="82" t="str">
        <f t="shared" si="0"/>
        <v/>
      </c>
      <c r="F31" s="82" t="str">
        <f t="shared" si="1"/>
        <v/>
      </c>
      <c r="G31" s="83">
        <f t="shared" si="2"/>
        <v>0</v>
      </c>
    </row>
    <row r="32" spans="1:8" x14ac:dyDescent="0.25">
      <c r="B32" s="71">
        <v>10</v>
      </c>
      <c r="C32" s="71">
        <v>10</v>
      </c>
      <c r="E32" s="82" t="str">
        <f t="shared" si="0"/>
        <v/>
      </c>
      <c r="F32" s="82" t="str">
        <f t="shared" si="1"/>
        <v/>
      </c>
      <c r="G32" s="83">
        <f t="shared" si="2"/>
        <v>0</v>
      </c>
    </row>
    <row r="33" spans="1:8" x14ac:dyDescent="0.25">
      <c r="B33" s="71">
        <v>10</v>
      </c>
      <c r="C33" s="71">
        <v>15</v>
      </c>
      <c r="E33" s="82" t="str">
        <f t="shared" si="0"/>
        <v/>
      </c>
      <c r="F33" s="82" t="str">
        <f t="shared" si="1"/>
        <v/>
      </c>
      <c r="G33" s="83">
        <f t="shared" si="2"/>
        <v>0</v>
      </c>
    </row>
    <row r="34" spans="1:8" x14ac:dyDescent="0.25">
      <c r="B34" s="71">
        <v>15</v>
      </c>
      <c r="C34" s="71">
        <v>5</v>
      </c>
      <c r="E34" s="82" t="str">
        <f t="shared" si="0"/>
        <v/>
      </c>
      <c r="F34" s="82" t="str">
        <f t="shared" si="1"/>
        <v/>
      </c>
      <c r="G34" s="83">
        <f t="shared" si="2"/>
        <v>0</v>
      </c>
    </row>
    <row r="35" spans="1:8" x14ac:dyDescent="0.25">
      <c r="B35" s="71">
        <v>15</v>
      </c>
      <c r="C35" s="71">
        <v>10</v>
      </c>
      <c r="E35" s="82" t="str">
        <f t="shared" si="0"/>
        <v/>
      </c>
      <c r="F35" s="82" t="str">
        <f t="shared" si="1"/>
        <v/>
      </c>
      <c r="G35" s="83">
        <f t="shared" si="2"/>
        <v>0</v>
      </c>
    </row>
    <row r="36" spans="1:8" x14ac:dyDescent="0.25">
      <c r="B36" s="71">
        <v>15</v>
      </c>
      <c r="C36" s="71">
        <v>15</v>
      </c>
      <c r="E36" s="82" t="str">
        <f t="shared" si="0"/>
        <v/>
      </c>
      <c r="F36" s="82" t="str">
        <f t="shared" si="1"/>
        <v/>
      </c>
      <c r="G36" s="83">
        <f t="shared" si="2"/>
        <v>0</v>
      </c>
    </row>
    <row r="37" spans="1:8" x14ac:dyDescent="0.25">
      <c r="B37" s="71">
        <v>20</v>
      </c>
      <c r="C37" s="71">
        <v>5</v>
      </c>
      <c r="E37" s="82" t="str">
        <f t="shared" si="0"/>
        <v/>
      </c>
      <c r="F37" s="82" t="str">
        <f t="shared" si="1"/>
        <v/>
      </c>
      <c r="G37" s="83">
        <f t="shared" si="2"/>
        <v>0</v>
      </c>
    </row>
    <row r="38" spans="1:8" x14ac:dyDescent="0.25">
      <c r="B38" s="71">
        <v>20</v>
      </c>
      <c r="C38" s="71">
        <v>10</v>
      </c>
      <c r="E38" s="82" t="str">
        <f t="shared" si="0"/>
        <v/>
      </c>
      <c r="F38" s="82" t="str">
        <f t="shared" si="1"/>
        <v/>
      </c>
      <c r="G38" s="83">
        <f t="shared" si="2"/>
        <v>0</v>
      </c>
    </row>
    <row r="39" spans="1:8" x14ac:dyDescent="0.25">
      <c r="B39" s="71">
        <v>20</v>
      </c>
      <c r="C39" s="71">
        <v>15</v>
      </c>
      <c r="E39" s="82" t="str">
        <f t="shared" si="0"/>
        <v/>
      </c>
      <c r="F39" s="82" t="str">
        <f t="shared" si="1"/>
        <v/>
      </c>
      <c r="G39" s="83">
        <f t="shared" si="2"/>
        <v>0</v>
      </c>
    </row>
    <row r="40" spans="1:8" x14ac:dyDescent="0.25">
      <c r="A40" s="19" t="s">
        <v>186</v>
      </c>
      <c r="B40" s="72">
        <v>10</v>
      </c>
      <c r="C40" s="72">
        <v>20</v>
      </c>
      <c r="E40" s="84" t="str">
        <f t="shared" si="0"/>
        <v/>
      </c>
      <c r="F40" s="84" t="str">
        <f t="shared" si="1"/>
        <v/>
      </c>
      <c r="G40" s="85">
        <f t="shared" si="2"/>
        <v>0</v>
      </c>
      <c r="H40" s="47" t="str">
        <f>IF(MAX(G40:G48)=2,A40,"")</f>
        <v/>
      </c>
    </row>
    <row r="41" spans="1:8" x14ac:dyDescent="0.25">
      <c r="B41" s="72">
        <v>10</v>
      </c>
      <c r="C41" s="72">
        <v>25</v>
      </c>
      <c r="E41" s="84" t="str">
        <f t="shared" si="0"/>
        <v/>
      </c>
      <c r="F41" s="84" t="str">
        <f t="shared" si="1"/>
        <v/>
      </c>
      <c r="G41" s="85">
        <f t="shared" si="2"/>
        <v>0</v>
      </c>
    </row>
    <row r="42" spans="1:8" x14ac:dyDescent="0.25">
      <c r="B42" s="72">
        <v>10</v>
      </c>
      <c r="C42" s="72">
        <v>30</v>
      </c>
      <c r="E42" s="84" t="str">
        <f t="shared" si="0"/>
        <v/>
      </c>
      <c r="F42" s="84" t="str">
        <f t="shared" si="1"/>
        <v/>
      </c>
      <c r="G42" s="85">
        <f t="shared" si="2"/>
        <v>0</v>
      </c>
    </row>
    <row r="43" spans="1:8" x14ac:dyDescent="0.25">
      <c r="B43" s="72">
        <v>10</v>
      </c>
      <c r="C43" s="72">
        <v>35</v>
      </c>
      <c r="E43" s="84" t="str">
        <f t="shared" si="0"/>
        <v/>
      </c>
      <c r="F43" s="84" t="str">
        <f t="shared" si="1"/>
        <v/>
      </c>
      <c r="G43" s="85">
        <f t="shared" si="2"/>
        <v>0</v>
      </c>
    </row>
    <row r="44" spans="1:8" x14ac:dyDescent="0.25">
      <c r="B44" s="72">
        <v>10</v>
      </c>
      <c r="C44" s="72">
        <v>40</v>
      </c>
      <c r="E44" s="84" t="str">
        <f t="shared" si="0"/>
        <v/>
      </c>
      <c r="F44" s="84" t="str">
        <f t="shared" si="1"/>
        <v/>
      </c>
      <c r="G44" s="85">
        <f t="shared" si="2"/>
        <v>0</v>
      </c>
    </row>
    <row r="45" spans="1:8" x14ac:dyDescent="0.25">
      <c r="B45" s="72">
        <v>15</v>
      </c>
      <c r="C45" s="72">
        <v>20</v>
      </c>
      <c r="E45" s="84" t="str">
        <f t="shared" si="0"/>
        <v/>
      </c>
      <c r="F45" s="84" t="str">
        <f t="shared" si="1"/>
        <v/>
      </c>
      <c r="G45" s="85">
        <f t="shared" si="2"/>
        <v>0</v>
      </c>
    </row>
    <row r="46" spans="1:8" x14ac:dyDescent="0.25">
      <c r="B46" s="72">
        <v>15</v>
      </c>
      <c r="C46" s="72">
        <v>25</v>
      </c>
      <c r="E46" s="84" t="str">
        <f t="shared" si="0"/>
        <v/>
      </c>
      <c r="F46" s="84" t="str">
        <f t="shared" si="1"/>
        <v/>
      </c>
      <c r="G46" s="85">
        <f t="shared" si="2"/>
        <v>0</v>
      </c>
    </row>
    <row r="47" spans="1:8" x14ac:dyDescent="0.25">
      <c r="B47" s="72">
        <v>20</v>
      </c>
      <c r="C47" s="72">
        <v>20</v>
      </c>
      <c r="E47" s="84" t="str">
        <f t="shared" si="0"/>
        <v/>
      </c>
      <c r="F47" s="84" t="str">
        <f t="shared" si="1"/>
        <v/>
      </c>
      <c r="G47" s="85">
        <f t="shared" si="2"/>
        <v>0</v>
      </c>
    </row>
    <row r="48" spans="1:8" x14ac:dyDescent="0.25">
      <c r="B48" s="72">
        <v>20</v>
      </c>
      <c r="C48" s="72">
        <v>25</v>
      </c>
      <c r="E48" s="84" t="str">
        <f t="shared" si="0"/>
        <v/>
      </c>
      <c r="F48" s="84" t="str">
        <f t="shared" si="1"/>
        <v/>
      </c>
      <c r="G48" s="85">
        <f t="shared" si="2"/>
        <v>0</v>
      </c>
    </row>
    <row r="49" spans="1:8" x14ac:dyDescent="0.25">
      <c r="A49" t="s">
        <v>188</v>
      </c>
      <c r="B49" s="73">
        <v>15</v>
      </c>
      <c r="C49" s="73">
        <v>30</v>
      </c>
      <c r="E49" s="76" t="str">
        <f t="shared" si="0"/>
        <v/>
      </c>
      <c r="F49" s="76" t="str">
        <f t="shared" si="1"/>
        <v/>
      </c>
      <c r="G49" s="77">
        <f t="shared" si="2"/>
        <v>0</v>
      </c>
      <c r="H49" s="47" t="str">
        <f>IF(MAX(G49:G53)=2,A49,"")</f>
        <v/>
      </c>
    </row>
    <row r="50" spans="1:8" x14ac:dyDescent="0.25">
      <c r="B50" s="73">
        <v>15</v>
      </c>
      <c r="C50" s="73">
        <v>35</v>
      </c>
      <c r="E50" s="76" t="str">
        <f t="shared" si="0"/>
        <v/>
      </c>
      <c r="F50" s="76" t="str">
        <f t="shared" si="1"/>
        <v/>
      </c>
      <c r="G50" s="77">
        <f t="shared" si="2"/>
        <v>0</v>
      </c>
    </row>
    <row r="51" spans="1:8" x14ac:dyDescent="0.25">
      <c r="B51" s="73">
        <v>15</v>
      </c>
      <c r="C51" s="73">
        <v>40</v>
      </c>
      <c r="E51" s="76" t="str">
        <f t="shared" si="0"/>
        <v/>
      </c>
      <c r="F51" s="76" t="str">
        <f t="shared" si="1"/>
        <v/>
      </c>
      <c r="G51" s="77">
        <f t="shared" si="2"/>
        <v>0</v>
      </c>
    </row>
    <row r="52" spans="1:8" x14ac:dyDescent="0.25">
      <c r="B52" s="73">
        <v>20</v>
      </c>
      <c r="C52" s="73">
        <v>30</v>
      </c>
      <c r="E52" s="76" t="str">
        <f t="shared" si="0"/>
        <v/>
      </c>
      <c r="F52" s="76" t="str">
        <f t="shared" si="1"/>
        <v/>
      </c>
      <c r="G52" s="77">
        <f t="shared" si="2"/>
        <v>0</v>
      </c>
    </row>
    <row r="53" spans="1:8" x14ac:dyDescent="0.25">
      <c r="B53" s="73">
        <v>20</v>
      </c>
      <c r="C53" s="73">
        <v>35</v>
      </c>
      <c r="E53" s="76" t="str">
        <f t="shared" si="0"/>
        <v/>
      </c>
      <c r="F53" s="76" t="str">
        <f t="shared" si="1"/>
        <v/>
      </c>
      <c r="G53" s="77">
        <f t="shared" si="2"/>
        <v>0</v>
      </c>
    </row>
    <row r="54" spans="1:8" x14ac:dyDescent="0.25">
      <c r="A54" t="s">
        <v>187</v>
      </c>
      <c r="B54" s="74">
        <v>20</v>
      </c>
      <c r="C54" s="74">
        <v>40</v>
      </c>
      <c r="E54" s="78" t="str">
        <f t="shared" si="0"/>
        <v/>
      </c>
      <c r="F54" s="78" t="str">
        <f t="shared" si="1"/>
        <v/>
      </c>
      <c r="G54" s="79">
        <f t="shared" si="2"/>
        <v>0</v>
      </c>
      <c r="H54" s="47" t="str">
        <f>IF(G54=2,A54,"")</f>
        <v/>
      </c>
    </row>
  </sheetData>
  <mergeCells count="4">
    <mergeCell ref="B1:H1"/>
    <mergeCell ref="B4:B5"/>
    <mergeCell ref="C4:C5"/>
    <mergeCell ref="F3:G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8" r:id="rId4" name="Button 2">
              <controlPr defaultSize="0" print="0" autoFill="0" autoPict="0" macro="[0]!RetourAccueil">
                <anchor moveWithCells="1" sizeWithCells="1">
                  <from>
                    <xdr:col>5</xdr:col>
                    <xdr:colOff>19050</xdr:colOff>
                    <xdr:row>3</xdr:row>
                    <xdr:rowOff>76200</xdr:rowOff>
                  </from>
                  <to>
                    <xdr:col>7</xdr:col>
                    <xdr:colOff>0</xdr:colOff>
                    <xdr:row>4</xdr:row>
                    <xdr:rowOff>123825</xdr:rowOff>
                  </to>
                </anchor>
              </controlPr>
            </control>
          </mc:Choice>
        </mc:AlternateContent>
        <mc:AlternateContent xmlns:mc="http://schemas.openxmlformats.org/markup-compatibility/2006">
          <mc:Choice Requires="x14">
            <control shapeId="24579" r:id="rId5" name="Button 3">
              <controlPr defaultSize="0" print="0" autoFill="0" autoPict="0" macro="[0]!MAsquerCalcul">
                <anchor moveWithCells="1" sizeWithCells="1">
                  <from>
                    <xdr:col>5</xdr:col>
                    <xdr:colOff>0</xdr:colOff>
                    <xdr:row>5</xdr:row>
                    <xdr:rowOff>0</xdr:rowOff>
                  </from>
                  <to>
                    <xdr:col>7</xdr:col>
                    <xdr:colOff>9525</xdr:colOff>
                    <xdr:row>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O60"/>
  <sheetViews>
    <sheetView zoomScaleNormal="100" workbookViewId="0">
      <selection activeCell="B3" sqref="B3"/>
    </sheetView>
  </sheetViews>
  <sheetFormatPr baseColWidth="10" defaultRowHeight="15" x14ac:dyDescent="0.25"/>
  <cols>
    <col min="2" max="2" width="10" customWidth="1"/>
    <col min="3" max="3" width="61.140625" style="10" customWidth="1"/>
    <col min="4" max="4" width="5.5703125" style="10" customWidth="1"/>
    <col min="5" max="5" width="1.7109375" style="10" customWidth="1"/>
    <col min="6" max="6" width="5.28515625" customWidth="1"/>
    <col min="7" max="7" width="44" style="38" customWidth="1"/>
    <col min="8" max="8" width="15.42578125" customWidth="1"/>
    <col min="9" max="10" width="0" hidden="1" customWidth="1"/>
    <col min="13" max="13" width="9.42578125" customWidth="1"/>
    <col min="15" max="15" width="8" customWidth="1"/>
  </cols>
  <sheetData>
    <row r="1" spans="1:15" ht="21.75" thickBot="1" x14ac:dyDescent="0.4">
      <c r="B1" s="122" t="s">
        <v>11</v>
      </c>
      <c r="C1" s="123"/>
      <c r="D1" s="123"/>
      <c r="E1" s="123"/>
      <c r="F1" s="124"/>
      <c r="H1" s="19"/>
      <c r="I1" s="19"/>
      <c r="J1" s="19"/>
    </row>
    <row r="2" spans="1:15" x14ac:dyDescent="0.25">
      <c r="H2" s="19"/>
      <c r="I2" s="19"/>
    </row>
    <row r="3" spans="1:15" x14ac:dyDescent="0.25">
      <c r="A3" s="38" t="s">
        <v>89</v>
      </c>
      <c r="B3" s="38"/>
      <c r="C3" s="37" t="s">
        <v>59</v>
      </c>
      <c r="D3" s="140"/>
      <c r="E3" s="140"/>
      <c r="F3" s="140"/>
      <c r="H3" s="19"/>
      <c r="I3" s="19"/>
    </row>
    <row r="4" spans="1:15" x14ac:dyDescent="0.25">
      <c r="A4" s="38" t="s">
        <v>90</v>
      </c>
      <c r="B4" s="38"/>
      <c r="F4" s="23"/>
      <c r="H4" s="19"/>
      <c r="I4" s="19"/>
    </row>
    <row r="5" spans="1:15" s="19" customFormat="1" ht="15.75" thickBot="1" x14ac:dyDescent="0.3">
      <c r="A5" s="38"/>
      <c r="B5" s="38"/>
      <c r="C5" s="10"/>
      <c r="D5" s="10"/>
      <c r="E5" s="10"/>
      <c r="F5" s="23"/>
      <c r="G5" s="38"/>
    </row>
    <row r="6" spans="1:15" ht="15.75" thickBot="1" x14ac:dyDescent="0.3">
      <c r="B6" s="13">
        <v>1</v>
      </c>
      <c r="C6" s="144" t="s">
        <v>158</v>
      </c>
      <c r="D6" s="144"/>
      <c r="E6" s="144"/>
      <c r="F6" s="129"/>
      <c r="G6" s="59" t="s">
        <v>88</v>
      </c>
      <c r="H6" s="19"/>
      <c r="I6" s="19"/>
      <c r="J6" t="s">
        <v>191</v>
      </c>
      <c r="K6" s="128" t="s">
        <v>149</v>
      </c>
      <c r="L6" s="144"/>
      <c r="M6" s="144"/>
      <c r="N6" s="144"/>
      <c r="O6" s="129"/>
    </row>
    <row r="7" spans="1:15" ht="15.75" thickBot="1" x14ac:dyDescent="0.3">
      <c r="B7" s="57" t="s">
        <v>13</v>
      </c>
      <c r="C7" s="147" t="s">
        <v>152</v>
      </c>
      <c r="D7" s="147"/>
      <c r="E7" s="147"/>
      <c r="F7" s="148"/>
      <c r="G7" s="63"/>
      <c r="H7" s="19"/>
      <c r="I7" s="19" t="s">
        <v>13</v>
      </c>
      <c r="J7" s="47">
        <v>0</v>
      </c>
      <c r="K7" s="19"/>
      <c r="L7" s="19"/>
      <c r="M7" s="19"/>
      <c r="N7" s="19"/>
      <c r="O7" s="19"/>
    </row>
    <row r="8" spans="1:15" ht="30" x14ac:dyDescent="0.25">
      <c r="B8" s="30" t="s">
        <v>62</v>
      </c>
      <c r="C8" s="31" t="s">
        <v>235</v>
      </c>
      <c r="D8" s="31"/>
      <c r="E8" s="31"/>
      <c r="F8" s="39"/>
      <c r="G8" s="149"/>
      <c r="H8" s="19"/>
      <c r="I8" s="19"/>
      <c r="K8" s="179" t="s">
        <v>299</v>
      </c>
      <c r="L8" s="180"/>
      <c r="M8" s="180"/>
      <c r="N8" s="180"/>
      <c r="O8" s="181"/>
    </row>
    <row r="9" spans="1:15" s="19" customFormat="1" ht="30" x14ac:dyDescent="0.25">
      <c r="B9" s="30" t="s">
        <v>63</v>
      </c>
      <c r="C9" s="31" t="s">
        <v>236</v>
      </c>
      <c r="D9" s="31"/>
      <c r="E9" s="31"/>
      <c r="F9" s="39"/>
      <c r="G9" s="149"/>
      <c r="K9" s="182"/>
      <c r="L9" s="178"/>
      <c r="M9" s="178"/>
      <c r="N9" s="178"/>
      <c r="O9" s="183"/>
    </row>
    <row r="10" spans="1:15" s="19" customFormat="1" x14ac:dyDescent="0.25">
      <c r="B10" s="30" t="s">
        <v>64</v>
      </c>
      <c r="C10" s="31" t="s">
        <v>252</v>
      </c>
      <c r="D10" s="31"/>
      <c r="E10" s="31"/>
      <c r="F10" s="39"/>
      <c r="G10" s="149"/>
      <c r="K10" s="182"/>
      <c r="L10" s="178"/>
      <c r="M10" s="178"/>
      <c r="N10" s="178"/>
      <c r="O10" s="183"/>
    </row>
    <row r="11" spans="1:15" s="19" customFormat="1" x14ac:dyDescent="0.25">
      <c r="B11" s="56" t="s">
        <v>60</v>
      </c>
      <c r="C11" s="145" t="s">
        <v>298</v>
      </c>
      <c r="D11" s="145"/>
      <c r="E11" s="145"/>
      <c r="F11" s="146"/>
      <c r="G11" s="64"/>
      <c r="I11" s="19" t="str">
        <f>B11</f>
        <v>1.2</v>
      </c>
      <c r="J11" s="47">
        <v>0</v>
      </c>
      <c r="K11" s="182"/>
      <c r="L11" s="178"/>
      <c r="M11" s="178"/>
      <c r="N11" s="178"/>
      <c r="O11" s="183"/>
    </row>
    <row r="12" spans="1:15" s="19" customFormat="1" x14ac:dyDescent="0.25">
      <c r="B12" s="30" t="s">
        <v>67</v>
      </c>
      <c r="C12" s="31" t="s">
        <v>173</v>
      </c>
      <c r="D12" s="31"/>
      <c r="E12" s="31"/>
      <c r="F12" s="39"/>
      <c r="G12" s="149"/>
      <c r="K12" s="182"/>
      <c r="L12" s="178"/>
      <c r="M12" s="178"/>
      <c r="N12" s="178"/>
      <c r="O12" s="183"/>
    </row>
    <row r="13" spans="1:15" s="19" customFormat="1" ht="30" x14ac:dyDescent="0.25">
      <c r="B13" s="30" t="s">
        <v>68</v>
      </c>
      <c r="C13" s="31" t="s">
        <v>175</v>
      </c>
      <c r="D13" s="31"/>
      <c r="E13" s="31"/>
      <c r="F13" s="39"/>
      <c r="G13" s="149"/>
      <c r="K13" s="182"/>
      <c r="L13" s="178"/>
      <c r="M13" s="178"/>
      <c r="N13" s="178"/>
      <c r="O13" s="183"/>
    </row>
    <row r="14" spans="1:15" s="19" customFormat="1" x14ac:dyDescent="0.25">
      <c r="B14" s="30" t="s">
        <v>69</v>
      </c>
      <c r="C14" s="31" t="s">
        <v>176</v>
      </c>
      <c r="D14" s="31"/>
      <c r="E14" s="31"/>
      <c r="F14" s="39"/>
      <c r="G14" s="149"/>
      <c r="K14" s="182"/>
      <c r="L14" s="178"/>
      <c r="M14" s="178"/>
      <c r="N14" s="178"/>
      <c r="O14" s="183"/>
    </row>
    <row r="15" spans="1:15" s="19" customFormat="1" ht="45" x14ac:dyDescent="0.25">
      <c r="B15" s="30" t="s">
        <v>207</v>
      </c>
      <c r="C15" s="31" t="s">
        <v>290</v>
      </c>
      <c r="D15" s="31"/>
      <c r="E15" s="31"/>
      <c r="F15" s="39"/>
      <c r="G15" s="149"/>
      <c r="K15" s="182"/>
      <c r="L15" s="178"/>
      <c r="M15" s="178"/>
      <c r="N15" s="178"/>
      <c r="O15" s="183"/>
    </row>
    <row r="16" spans="1:15" s="19" customFormat="1" x14ac:dyDescent="0.25">
      <c r="B16" s="56" t="s">
        <v>208</v>
      </c>
      <c r="C16" s="145" t="s">
        <v>159</v>
      </c>
      <c r="D16" s="145"/>
      <c r="E16" s="145"/>
      <c r="F16" s="146"/>
      <c r="G16" s="64"/>
      <c r="I16" s="19" t="str">
        <f t="shared" ref="I16:I56" si="0">B16</f>
        <v>1.3</v>
      </c>
      <c r="J16" s="47">
        <v>0</v>
      </c>
      <c r="K16" s="182"/>
      <c r="L16" s="178"/>
      <c r="M16" s="178"/>
      <c r="N16" s="178"/>
      <c r="O16" s="183"/>
    </row>
    <row r="17" spans="1:15" s="19" customFormat="1" x14ac:dyDescent="0.25">
      <c r="B17" s="30" t="s">
        <v>209</v>
      </c>
      <c r="C17" s="31" t="s">
        <v>237</v>
      </c>
      <c r="D17" s="31"/>
      <c r="E17" s="31"/>
      <c r="F17" s="39"/>
      <c r="G17" s="149"/>
      <c r="K17" s="182"/>
      <c r="L17" s="178"/>
      <c r="M17" s="178"/>
      <c r="N17" s="178"/>
      <c r="O17" s="183"/>
    </row>
    <row r="18" spans="1:15" s="19" customFormat="1" ht="30.75" thickBot="1" x14ac:dyDescent="0.3">
      <c r="B18" s="30" t="s">
        <v>210</v>
      </c>
      <c r="C18" s="31" t="s">
        <v>238</v>
      </c>
      <c r="D18" s="31"/>
      <c r="E18" s="31"/>
      <c r="F18" s="39"/>
      <c r="G18" s="149"/>
      <c r="K18" s="184"/>
      <c r="L18" s="185"/>
      <c r="M18" s="185"/>
      <c r="N18" s="185"/>
      <c r="O18" s="186"/>
    </row>
    <row r="19" spans="1:15" ht="30" x14ac:dyDescent="0.25">
      <c r="B19" s="30" t="s">
        <v>211</v>
      </c>
      <c r="C19" s="31" t="s">
        <v>239</v>
      </c>
      <c r="D19" s="31"/>
      <c r="E19" s="31"/>
      <c r="F19" s="39"/>
      <c r="G19" s="149"/>
      <c r="I19" s="19"/>
    </row>
    <row r="20" spans="1:15" s="19" customFormat="1" ht="15.75" thickBot="1" x14ac:dyDescent="0.3">
      <c r="B20" s="40" t="s">
        <v>212</v>
      </c>
      <c r="C20" s="41" t="s">
        <v>160</v>
      </c>
      <c r="D20" s="41"/>
      <c r="E20" s="41"/>
      <c r="F20" s="42"/>
      <c r="G20" s="149"/>
    </row>
    <row r="21" spans="1:15" ht="15.75" thickBot="1" x14ac:dyDescent="0.3">
      <c r="B21" s="13">
        <v>2</v>
      </c>
      <c r="C21" s="144" t="s">
        <v>297</v>
      </c>
      <c r="D21" s="144"/>
      <c r="E21" s="144"/>
      <c r="F21" s="129"/>
      <c r="G21" s="58"/>
      <c r="I21" s="19"/>
    </row>
    <row r="22" spans="1:15" x14ac:dyDescent="0.25">
      <c r="B22" s="57" t="s">
        <v>38</v>
      </c>
      <c r="C22" s="147" t="s">
        <v>181</v>
      </c>
      <c r="D22" s="147"/>
      <c r="E22" s="147"/>
      <c r="F22" s="148"/>
      <c r="G22" s="64"/>
      <c r="I22" s="19" t="str">
        <f t="shared" si="0"/>
        <v>2.1</v>
      </c>
      <c r="J22" s="47">
        <v>0</v>
      </c>
    </row>
    <row r="23" spans="1:15" ht="30" x14ac:dyDescent="0.25">
      <c r="A23" s="10"/>
      <c r="B23" s="30" t="s">
        <v>39</v>
      </c>
      <c r="C23" s="31" t="s">
        <v>61</v>
      </c>
      <c r="D23" s="31"/>
      <c r="E23" s="31"/>
      <c r="F23" s="39"/>
      <c r="G23" s="149"/>
      <c r="I23" s="19"/>
    </row>
    <row r="24" spans="1:15" ht="30" x14ac:dyDescent="0.25">
      <c r="A24" s="10"/>
      <c r="B24" s="30" t="s">
        <v>40</v>
      </c>
      <c r="C24" s="31" t="s">
        <v>291</v>
      </c>
      <c r="D24" s="31"/>
      <c r="E24" s="31"/>
      <c r="F24" s="39"/>
      <c r="G24" s="149"/>
      <c r="I24" s="19"/>
    </row>
    <row r="25" spans="1:15" s="19" customFormat="1" ht="30.75" thickBot="1" x14ac:dyDescent="0.3">
      <c r="A25" s="10"/>
      <c r="B25" s="40" t="s">
        <v>41</v>
      </c>
      <c r="C25" s="31" t="s">
        <v>180</v>
      </c>
      <c r="D25" s="31"/>
      <c r="E25" s="31"/>
      <c r="F25" s="42"/>
      <c r="G25" s="150"/>
    </row>
    <row r="26" spans="1:15" ht="15.75" thickBot="1" x14ac:dyDescent="0.3">
      <c r="B26" s="13">
        <v>3</v>
      </c>
      <c r="C26" s="144" t="s">
        <v>177</v>
      </c>
      <c r="D26" s="144"/>
      <c r="E26" s="144"/>
      <c r="F26" s="129"/>
      <c r="G26" s="58"/>
      <c r="I26" s="19"/>
    </row>
    <row r="27" spans="1:15" x14ac:dyDescent="0.25">
      <c r="B27" s="57" t="s">
        <v>77</v>
      </c>
      <c r="C27" s="147" t="s">
        <v>157</v>
      </c>
      <c r="D27" s="147"/>
      <c r="E27" s="147"/>
      <c r="F27" s="148"/>
      <c r="G27" s="64"/>
      <c r="I27" s="19" t="str">
        <f t="shared" si="0"/>
        <v>3.1</v>
      </c>
      <c r="J27" s="47">
        <v>0</v>
      </c>
    </row>
    <row r="28" spans="1:15" ht="30" x14ac:dyDescent="0.25">
      <c r="B28" s="30" t="s">
        <v>78</v>
      </c>
      <c r="C28" s="31" t="s">
        <v>155</v>
      </c>
      <c r="D28" s="31"/>
      <c r="E28" s="31"/>
      <c r="F28" s="39"/>
      <c r="G28" s="149"/>
      <c r="I28" s="19"/>
      <c r="M28" s="31"/>
    </row>
    <row r="29" spans="1:15" x14ac:dyDescent="0.25">
      <c r="B29" s="30" t="s">
        <v>79</v>
      </c>
      <c r="C29" s="31" t="s">
        <v>154</v>
      </c>
      <c r="D29" s="31"/>
      <c r="E29" s="31"/>
      <c r="F29" s="39"/>
      <c r="G29" s="149"/>
      <c r="I29" s="19"/>
      <c r="M29" s="31"/>
    </row>
    <row r="30" spans="1:15" x14ac:dyDescent="0.25">
      <c r="B30" s="30" t="s">
        <v>213</v>
      </c>
      <c r="C30" s="31" t="s">
        <v>153</v>
      </c>
      <c r="D30" s="31"/>
      <c r="E30" s="31"/>
      <c r="F30" s="39"/>
      <c r="G30" s="149"/>
      <c r="I30" s="19"/>
      <c r="M30" s="31"/>
    </row>
    <row r="31" spans="1:15" x14ac:dyDescent="0.25">
      <c r="B31" s="56" t="s">
        <v>80</v>
      </c>
      <c r="C31" s="145" t="s">
        <v>161</v>
      </c>
      <c r="D31" s="145"/>
      <c r="E31" s="145"/>
      <c r="F31" s="146"/>
      <c r="G31" s="64"/>
      <c r="I31" s="19" t="str">
        <f t="shared" si="0"/>
        <v>3.2</v>
      </c>
      <c r="J31" s="47">
        <v>0</v>
      </c>
    </row>
    <row r="32" spans="1:15" x14ac:dyDescent="0.25">
      <c r="B32" s="30" t="s">
        <v>81</v>
      </c>
      <c r="C32" s="31" t="s">
        <v>179</v>
      </c>
      <c r="D32" s="31"/>
      <c r="E32" s="31"/>
      <c r="F32" s="39"/>
      <c r="G32" s="149"/>
      <c r="I32" s="19"/>
    </row>
    <row r="33" spans="2:10" x14ac:dyDescent="0.25">
      <c r="B33" s="30" t="s">
        <v>82</v>
      </c>
      <c r="C33" s="31" t="s">
        <v>292</v>
      </c>
      <c r="D33" s="31"/>
      <c r="E33" s="31"/>
      <c r="F33" s="39"/>
      <c r="G33" s="149"/>
      <c r="I33" s="19"/>
    </row>
    <row r="34" spans="2:10" x14ac:dyDescent="0.25">
      <c r="B34" s="30" t="s">
        <v>214</v>
      </c>
      <c r="C34" s="31" t="s">
        <v>178</v>
      </c>
      <c r="D34" s="31"/>
      <c r="E34" s="31"/>
      <c r="F34" s="39"/>
      <c r="G34" s="149"/>
      <c r="I34" s="19"/>
    </row>
    <row r="35" spans="2:10" ht="15.75" thickBot="1" x14ac:dyDescent="0.3">
      <c r="B35" s="40" t="s">
        <v>215</v>
      </c>
      <c r="C35" s="31" t="s">
        <v>293</v>
      </c>
      <c r="D35" s="31"/>
      <c r="E35" s="31"/>
      <c r="F35" s="42"/>
      <c r="G35" s="149"/>
      <c r="I35" s="19"/>
    </row>
    <row r="36" spans="2:10" ht="15.75" thickBot="1" x14ac:dyDescent="0.3">
      <c r="B36" s="13">
        <v>4</v>
      </c>
      <c r="C36" s="144" t="s">
        <v>156</v>
      </c>
      <c r="D36" s="144"/>
      <c r="E36" s="144"/>
      <c r="F36" s="129"/>
      <c r="G36" s="58"/>
      <c r="I36" s="19"/>
    </row>
    <row r="37" spans="2:10" x14ac:dyDescent="0.25">
      <c r="B37" s="57" t="s">
        <v>121</v>
      </c>
      <c r="C37" s="147" t="s">
        <v>170</v>
      </c>
      <c r="D37" s="147"/>
      <c r="E37" s="147"/>
      <c r="F37" s="148"/>
      <c r="G37" s="64"/>
      <c r="I37" s="19" t="str">
        <f t="shared" si="0"/>
        <v>4.1</v>
      </c>
      <c r="J37" s="47">
        <v>0</v>
      </c>
    </row>
    <row r="38" spans="2:10" x14ac:dyDescent="0.25">
      <c r="B38" s="30" t="s">
        <v>131</v>
      </c>
      <c r="C38" s="31" t="s">
        <v>169</v>
      </c>
      <c r="D38" s="31"/>
      <c r="E38" s="31"/>
      <c r="F38" s="39"/>
      <c r="G38" s="149"/>
      <c r="I38" s="19"/>
    </row>
    <row r="39" spans="2:10" x14ac:dyDescent="0.25">
      <c r="B39" s="30" t="s">
        <v>132</v>
      </c>
      <c r="C39" s="31" t="s">
        <v>168</v>
      </c>
      <c r="D39" s="31"/>
      <c r="E39" s="31"/>
      <c r="F39" s="39"/>
      <c r="G39" s="149"/>
      <c r="I39" s="19"/>
    </row>
    <row r="40" spans="2:10" ht="30" x14ac:dyDescent="0.25">
      <c r="B40" s="30" t="s">
        <v>216</v>
      </c>
      <c r="C40" s="31" t="s">
        <v>167</v>
      </c>
      <c r="D40" s="31"/>
      <c r="E40" s="31"/>
      <c r="F40" s="39"/>
      <c r="G40" s="149"/>
      <c r="I40" s="19"/>
    </row>
    <row r="41" spans="2:10" ht="30" x14ac:dyDescent="0.25">
      <c r="B41" s="30" t="s">
        <v>217</v>
      </c>
      <c r="C41" s="31" t="s">
        <v>166</v>
      </c>
      <c r="D41" s="31"/>
      <c r="E41" s="31"/>
      <c r="F41" s="39"/>
      <c r="G41" s="149"/>
      <c r="I41" s="19"/>
    </row>
    <row r="42" spans="2:10" s="19" customFormat="1" x14ac:dyDescent="0.25">
      <c r="B42" s="56" t="s">
        <v>122</v>
      </c>
      <c r="C42" s="145" t="s">
        <v>45</v>
      </c>
      <c r="D42" s="145"/>
      <c r="E42" s="145"/>
      <c r="F42" s="146"/>
      <c r="G42" s="64"/>
      <c r="I42" s="19" t="str">
        <f t="shared" si="0"/>
        <v>4.2</v>
      </c>
      <c r="J42" s="47">
        <v>0</v>
      </c>
    </row>
    <row r="43" spans="2:10" s="19" customFormat="1" x14ac:dyDescent="0.25">
      <c r="B43" s="30" t="s">
        <v>133</v>
      </c>
      <c r="C43" s="31" t="s">
        <v>171</v>
      </c>
      <c r="D43" s="31"/>
      <c r="E43" s="31"/>
      <c r="F43" s="39"/>
      <c r="G43" s="149"/>
    </row>
    <row r="44" spans="2:10" s="19" customFormat="1" ht="15" customHeight="1" x14ac:dyDescent="0.25">
      <c r="B44" s="30" t="s">
        <v>134</v>
      </c>
      <c r="C44" s="31" t="s">
        <v>172</v>
      </c>
      <c r="D44" s="31"/>
      <c r="E44" s="31"/>
      <c r="F44" s="39"/>
      <c r="G44" s="149"/>
    </row>
    <row r="45" spans="2:10" x14ac:dyDescent="0.25">
      <c r="B45" s="56" t="s">
        <v>124</v>
      </c>
      <c r="C45" s="145" t="s">
        <v>162</v>
      </c>
      <c r="D45" s="145"/>
      <c r="E45" s="145"/>
      <c r="F45" s="146"/>
      <c r="G45" s="64"/>
      <c r="I45" s="19" t="str">
        <f t="shared" si="0"/>
        <v>4.3</v>
      </c>
      <c r="J45" s="47">
        <v>0</v>
      </c>
    </row>
    <row r="46" spans="2:10" ht="30" x14ac:dyDescent="0.25">
      <c r="B46" s="30" t="s">
        <v>136</v>
      </c>
      <c r="C46" s="31" t="s">
        <v>163</v>
      </c>
      <c r="D46" s="31"/>
      <c r="E46" s="31"/>
      <c r="F46" s="39"/>
      <c r="G46" s="149"/>
      <c r="I46" s="19"/>
    </row>
    <row r="47" spans="2:10" ht="30" x14ac:dyDescent="0.25">
      <c r="B47" s="30" t="s">
        <v>137</v>
      </c>
      <c r="C47" s="31" t="s">
        <v>164</v>
      </c>
      <c r="D47" s="31"/>
      <c r="E47" s="31"/>
      <c r="F47" s="39"/>
      <c r="G47" s="149"/>
      <c r="I47" s="19"/>
    </row>
    <row r="48" spans="2:10" ht="30.75" thickBot="1" x14ac:dyDescent="0.3">
      <c r="B48" s="40" t="s">
        <v>137</v>
      </c>
      <c r="C48" s="41" t="s">
        <v>165</v>
      </c>
      <c r="D48" s="41"/>
      <c r="E48" s="41"/>
      <c r="F48" s="42"/>
      <c r="G48" s="149"/>
      <c r="I48" s="19"/>
    </row>
    <row r="49" spans="2:10" ht="15.75" thickBot="1" x14ac:dyDescent="0.3">
      <c r="B49" s="13">
        <v>5</v>
      </c>
      <c r="C49" s="144" t="s">
        <v>296</v>
      </c>
      <c r="D49" s="144"/>
      <c r="E49" s="144"/>
      <c r="F49" s="129"/>
      <c r="G49" s="58"/>
      <c r="I49" s="19"/>
    </row>
    <row r="50" spans="2:10" x14ac:dyDescent="0.25">
      <c r="B50" s="57" t="s">
        <v>218</v>
      </c>
      <c r="C50" s="147" t="s">
        <v>200</v>
      </c>
      <c r="D50" s="147"/>
      <c r="E50" s="147"/>
      <c r="F50" s="148"/>
      <c r="G50" s="64"/>
      <c r="I50" s="19" t="str">
        <f t="shared" si="0"/>
        <v>5.1</v>
      </c>
      <c r="J50" s="47">
        <v>0</v>
      </c>
    </row>
    <row r="51" spans="2:10" ht="30" x14ac:dyDescent="0.25">
      <c r="B51" s="30" t="s">
        <v>219</v>
      </c>
      <c r="C51" s="31" t="s">
        <v>204</v>
      </c>
      <c r="D51" s="31"/>
      <c r="E51" s="31"/>
      <c r="F51" s="39"/>
      <c r="G51" s="149"/>
      <c r="I51" s="19"/>
    </row>
    <row r="52" spans="2:10" ht="30" x14ac:dyDescent="0.25">
      <c r="B52" s="30" t="s">
        <v>220</v>
      </c>
      <c r="C52" s="31" t="s">
        <v>205</v>
      </c>
      <c r="D52" s="31"/>
      <c r="E52" s="31"/>
      <c r="F52" s="39"/>
      <c r="G52" s="149"/>
      <c r="I52" s="19"/>
    </row>
    <row r="53" spans="2:10" x14ac:dyDescent="0.25">
      <c r="B53" s="56" t="s">
        <v>221</v>
      </c>
      <c r="C53" s="145" t="s">
        <v>206</v>
      </c>
      <c r="D53" s="145"/>
      <c r="E53" s="145"/>
      <c r="F53" s="146"/>
      <c r="G53" s="64"/>
      <c r="I53" s="19" t="str">
        <f t="shared" si="0"/>
        <v>5.2</v>
      </c>
      <c r="J53" s="47">
        <v>0</v>
      </c>
    </row>
    <row r="54" spans="2:10" ht="30" x14ac:dyDescent="0.25">
      <c r="B54" s="30" t="s">
        <v>222</v>
      </c>
      <c r="C54" s="31" t="s">
        <v>294</v>
      </c>
      <c r="D54" s="31"/>
      <c r="E54" s="31"/>
      <c r="F54" s="39"/>
      <c r="G54" s="149"/>
      <c r="I54" s="19"/>
    </row>
    <row r="55" spans="2:10" ht="30" x14ac:dyDescent="0.25">
      <c r="B55" s="30" t="s">
        <v>223</v>
      </c>
      <c r="C55" s="31" t="s">
        <v>295</v>
      </c>
      <c r="D55" s="31"/>
      <c r="E55" s="31"/>
      <c r="F55" s="39"/>
      <c r="G55" s="149"/>
      <c r="I55" s="19"/>
    </row>
    <row r="56" spans="2:10" x14ac:dyDescent="0.25">
      <c r="B56" s="56" t="s">
        <v>224</v>
      </c>
      <c r="C56" s="145" t="s">
        <v>201</v>
      </c>
      <c r="D56" s="145"/>
      <c r="E56" s="145"/>
      <c r="F56" s="146"/>
      <c r="G56" s="64"/>
      <c r="I56" s="19" t="str">
        <f t="shared" si="0"/>
        <v>5.3</v>
      </c>
      <c r="J56" s="47">
        <v>0</v>
      </c>
    </row>
    <row r="57" spans="2:10" ht="30" x14ac:dyDescent="0.25">
      <c r="B57" s="30" t="s">
        <v>225</v>
      </c>
      <c r="C57" s="60" t="s">
        <v>272</v>
      </c>
      <c r="D57" s="60"/>
      <c r="E57" s="60"/>
      <c r="F57" s="39"/>
      <c r="G57" s="149"/>
      <c r="I57" s="19"/>
    </row>
    <row r="58" spans="2:10" ht="30" x14ac:dyDescent="0.25">
      <c r="B58" s="30" t="s">
        <v>226</v>
      </c>
      <c r="C58" s="60" t="s">
        <v>203</v>
      </c>
      <c r="D58" s="60"/>
      <c r="E58" s="60"/>
      <c r="F58" s="39"/>
      <c r="G58" s="149"/>
      <c r="I58" s="19"/>
    </row>
    <row r="59" spans="2:10" ht="30" x14ac:dyDescent="0.25">
      <c r="B59" s="30" t="s">
        <v>227</v>
      </c>
      <c r="C59" s="60" t="s">
        <v>202</v>
      </c>
      <c r="D59" s="60"/>
      <c r="E59" s="60"/>
      <c r="F59" s="39"/>
      <c r="G59" s="149"/>
      <c r="I59" s="19"/>
    </row>
    <row r="60" spans="2:10" x14ac:dyDescent="0.25">
      <c r="B60" s="32" t="s">
        <v>228</v>
      </c>
      <c r="C60" s="33" t="s">
        <v>160</v>
      </c>
      <c r="D60" s="33"/>
      <c r="E60" s="33"/>
      <c r="F60" s="61"/>
      <c r="G60" s="151"/>
      <c r="I60" s="19"/>
    </row>
  </sheetData>
  <mergeCells count="33">
    <mergeCell ref="G57:G60"/>
    <mergeCell ref="G43:G44"/>
    <mergeCell ref="G51:G52"/>
    <mergeCell ref="G54:G55"/>
    <mergeCell ref="K6:O6"/>
    <mergeCell ref="K8:O18"/>
    <mergeCell ref="C50:F50"/>
    <mergeCell ref="C53:F53"/>
    <mergeCell ref="C56:F56"/>
    <mergeCell ref="G8:G10"/>
    <mergeCell ref="G23:G25"/>
    <mergeCell ref="G28:G30"/>
    <mergeCell ref="G46:G48"/>
    <mergeCell ref="G12:G15"/>
    <mergeCell ref="G17:G20"/>
    <mergeCell ref="G32:G35"/>
    <mergeCell ref="G38:G41"/>
    <mergeCell ref="C26:F26"/>
    <mergeCell ref="C21:F21"/>
    <mergeCell ref="C31:F31"/>
    <mergeCell ref="C45:F45"/>
    <mergeCell ref="C27:F27"/>
    <mergeCell ref="C6:F6"/>
    <mergeCell ref="B1:F1"/>
    <mergeCell ref="C7:F7"/>
    <mergeCell ref="C16:F16"/>
    <mergeCell ref="C22:F22"/>
    <mergeCell ref="D3:F3"/>
    <mergeCell ref="C49:F49"/>
    <mergeCell ref="C42:F42"/>
    <mergeCell ref="C11:F11"/>
    <mergeCell ref="C36:F36"/>
    <mergeCell ref="C37:F37"/>
  </mergeCells>
  <pageMargins left="0.7" right="0.7" top="0.75" bottom="0.75" header="0.3" footer="0.3"/>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Group Box 5">
              <controlPr defaultSize="0" autoFill="0" autoPict="0">
                <anchor moveWithCells="1">
                  <from>
                    <xdr:col>2</xdr:col>
                    <xdr:colOff>4067175</xdr:colOff>
                    <xdr:row>7</xdr:row>
                    <xdr:rowOff>0</xdr:rowOff>
                  </from>
                  <to>
                    <xdr:col>6</xdr:col>
                    <xdr:colOff>0</xdr:colOff>
                    <xdr:row>10</xdr:row>
                    <xdr:rowOff>9525</xdr:rowOff>
                  </to>
                </anchor>
              </controlPr>
            </control>
          </mc:Choice>
        </mc:AlternateContent>
        <mc:AlternateContent xmlns:mc="http://schemas.openxmlformats.org/markup-compatibility/2006">
          <mc:Choice Requires="x14">
            <control shapeId="7174" r:id="rId5" name="Option Button 6">
              <controlPr defaultSize="0" autoFill="0" autoLine="0" autoPict="0">
                <anchor moveWithCells="1">
                  <from>
                    <xdr:col>3</xdr:col>
                    <xdr:colOff>323850</xdr:colOff>
                    <xdr:row>11</xdr:row>
                    <xdr:rowOff>19050</xdr:rowOff>
                  </from>
                  <to>
                    <xdr:col>5</xdr:col>
                    <xdr:colOff>66675</xdr:colOff>
                    <xdr:row>12</xdr:row>
                    <xdr:rowOff>19050</xdr:rowOff>
                  </to>
                </anchor>
              </controlPr>
            </control>
          </mc:Choice>
        </mc:AlternateContent>
        <mc:AlternateContent xmlns:mc="http://schemas.openxmlformats.org/markup-compatibility/2006">
          <mc:Choice Requires="x14">
            <control shapeId="7175" r:id="rId6" name="Option Button 7">
              <controlPr defaultSize="0" autoFill="0" autoLine="0" autoPict="0">
                <anchor moveWithCells="1">
                  <from>
                    <xdr:col>3</xdr:col>
                    <xdr:colOff>323850</xdr:colOff>
                    <xdr:row>12</xdr:row>
                    <xdr:rowOff>76200</xdr:rowOff>
                  </from>
                  <to>
                    <xdr:col>5</xdr:col>
                    <xdr:colOff>76200</xdr:colOff>
                    <xdr:row>12</xdr:row>
                    <xdr:rowOff>266700</xdr:rowOff>
                  </to>
                </anchor>
              </controlPr>
            </control>
          </mc:Choice>
        </mc:AlternateContent>
        <mc:AlternateContent xmlns:mc="http://schemas.openxmlformats.org/markup-compatibility/2006">
          <mc:Choice Requires="x14">
            <control shapeId="7176" r:id="rId7" name="Option Button 8">
              <controlPr defaultSize="0" autoFill="0" autoLine="0" autoPict="0">
                <anchor moveWithCells="1">
                  <from>
                    <xdr:col>3</xdr:col>
                    <xdr:colOff>323850</xdr:colOff>
                    <xdr:row>13</xdr:row>
                    <xdr:rowOff>9525</xdr:rowOff>
                  </from>
                  <to>
                    <xdr:col>5</xdr:col>
                    <xdr:colOff>76200</xdr:colOff>
                    <xdr:row>14</xdr:row>
                    <xdr:rowOff>9525</xdr:rowOff>
                  </to>
                </anchor>
              </controlPr>
            </control>
          </mc:Choice>
        </mc:AlternateContent>
        <mc:AlternateContent xmlns:mc="http://schemas.openxmlformats.org/markup-compatibility/2006">
          <mc:Choice Requires="x14">
            <control shapeId="7177" r:id="rId8" name="Option Button 9">
              <controlPr defaultSize="0" autoFill="0" autoLine="0" autoPict="0">
                <anchor moveWithCells="1">
                  <from>
                    <xdr:col>3</xdr:col>
                    <xdr:colOff>333375</xdr:colOff>
                    <xdr:row>14</xdr:row>
                    <xdr:rowOff>200025</xdr:rowOff>
                  </from>
                  <to>
                    <xdr:col>5</xdr:col>
                    <xdr:colOff>85725</xdr:colOff>
                    <xdr:row>14</xdr:row>
                    <xdr:rowOff>390525</xdr:rowOff>
                  </to>
                </anchor>
              </controlPr>
            </control>
          </mc:Choice>
        </mc:AlternateContent>
        <mc:AlternateContent xmlns:mc="http://schemas.openxmlformats.org/markup-compatibility/2006">
          <mc:Choice Requires="x14">
            <control shapeId="7178" r:id="rId9" name="Group Box 10">
              <controlPr defaultSize="0" autoFill="0" autoPict="0">
                <anchor moveWithCells="1">
                  <from>
                    <xdr:col>2</xdr:col>
                    <xdr:colOff>4067175</xdr:colOff>
                    <xdr:row>10</xdr:row>
                    <xdr:rowOff>180975</xdr:rowOff>
                  </from>
                  <to>
                    <xdr:col>6</xdr:col>
                    <xdr:colOff>0</xdr:colOff>
                    <xdr:row>15</xdr:row>
                    <xdr:rowOff>0</xdr:rowOff>
                  </to>
                </anchor>
              </controlPr>
            </control>
          </mc:Choice>
        </mc:AlternateContent>
        <mc:AlternateContent xmlns:mc="http://schemas.openxmlformats.org/markup-compatibility/2006">
          <mc:Choice Requires="x14">
            <control shapeId="7180" r:id="rId10" name="Option Button 12">
              <controlPr defaultSize="0" autoFill="0" autoLine="0" autoPict="0">
                <anchor moveWithCells="1">
                  <from>
                    <xdr:col>3</xdr:col>
                    <xdr:colOff>323850</xdr:colOff>
                    <xdr:row>7</xdr:row>
                    <xdr:rowOff>95250</xdr:rowOff>
                  </from>
                  <to>
                    <xdr:col>5</xdr:col>
                    <xdr:colOff>142875</xdr:colOff>
                    <xdr:row>7</xdr:row>
                    <xdr:rowOff>314325</xdr:rowOff>
                  </to>
                </anchor>
              </controlPr>
            </control>
          </mc:Choice>
        </mc:AlternateContent>
        <mc:AlternateContent xmlns:mc="http://schemas.openxmlformats.org/markup-compatibility/2006">
          <mc:Choice Requires="x14">
            <control shapeId="7181" r:id="rId11" name="Option Button 13">
              <controlPr defaultSize="0" autoFill="0" autoLine="0" autoPict="0">
                <anchor moveWithCells="1">
                  <from>
                    <xdr:col>3</xdr:col>
                    <xdr:colOff>333375</xdr:colOff>
                    <xdr:row>8</xdr:row>
                    <xdr:rowOff>66675</xdr:rowOff>
                  </from>
                  <to>
                    <xdr:col>5</xdr:col>
                    <xdr:colOff>152400</xdr:colOff>
                    <xdr:row>8</xdr:row>
                    <xdr:rowOff>285750</xdr:rowOff>
                  </to>
                </anchor>
              </controlPr>
            </control>
          </mc:Choice>
        </mc:AlternateContent>
        <mc:AlternateContent xmlns:mc="http://schemas.openxmlformats.org/markup-compatibility/2006">
          <mc:Choice Requires="x14">
            <control shapeId="7182" r:id="rId12" name="Option Button 14">
              <controlPr defaultSize="0" autoFill="0" autoLine="0" autoPict="0">
                <anchor moveWithCells="1">
                  <from>
                    <xdr:col>3</xdr:col>
                    <xdr:colOff>333375</xdr:colOff>
                    <xdr:row>9</xdr:row>
                    <xdr:rowOff>0</xdr:rowOff>
                  </from>
                  <to>
                    <xdr:col>5</xdr:col>
                    <xdr:colOff>152400</xdr:colOff>
                    <xdr:row>9</xdr:row>
                    <xdr:rowOff>161925</xdr:rowOff>
                  </to>
                </anchor>
              </controlPr>
            </control>
          </mc:Choice>
        </mc:AlternateContent>
        <mc:AlternateContent xmlns:mc="http://schemas.openxmlformats.org/markup-compatibility/2006">
          <mc:Choice Requires="x14">
            <control shapeId="7183" r:id="rId13" name="Option Button 15">
              <controlPr defaultSize="0" autoFill="0" autoLine="0" autoPict="0">
                <anchor moveWithCells="1">
                  <from>
                    <xdr:col>3</xdr:col>
                    <xdr:colOff>323850</xdr:colOff>
                    <xdr:row>16</xdr:row>
                    <xdr:rowOff>28575</xdr:rowOff>
                  </from>
                  <to>
                    <xdr:col>5</xdr:col>
                    <xdr:colOff>114300</xdr:colOff>
                    <xdr:row>17</xdr:row>
                    <xdr:rowOff>9525</xdr:rowOff>
                  </to>
                </anchor>
              </controlPr>
            </control>
          </mc:Choice>
        </mc:AlternateContent>
        <mc:AlternateContent xmlns:mc="http://schemas.openxmlformats.org/markup-compatibility/2006">
          <mc:Choice Requires="x14">
            <control shapeId="7184" r:id="rId14" name="Option Button 16">
              <controlPr defaultSize="0" autoFill="0" autoLine="0" autoPict="0">
                <anchor moveWithCells="1">
                  <from>
                    <xdr:col>3</xdr:col>
                    <xdr:colOff>323850</xdr:colOff>
                    <xdr:row>17</xdr:row>
                    <xdr:rowOff>123825</xdr:rowOff>
                  </from>
                  <to>
                    <xdr:col>5</xdr:col>
                    <xdr:colOff>114300</xdr:colOff>
                    <xdr:row>17</xdr:row>
                    <xdr:rowOff>295275</xdr:rowOff>
                  </to>
                </anchor>
              </controlPr>
            </control>
          </mc:Choice>
        </mc:AlternateContent>
        <mc:AlternateContent xmlns:mc="http://schemas.openxmlformats.org/markup-compatibility/2006">
          <mc:Choice Requires="x14">
            <control shapeId="7185" r:id="rId15" name="Option Button 17">
              <controlPr defaultSize="0" autoFill="0" autoLine="0" autoPict="0">
                <anchor moveWithCells="1">
                  <from>
                    <xdr:col>3</xdr:col>
                    <xdr:colOff>323850</xdr:colOff>
                    <xdr:row>18</xdr:row>
                    <xdr:rowOff>104775</xdr:rowOff>
                  </from>
                  <to>
                    <xdr:col>5</xdr:col>
                    <xdr:colOff>114300</xdr:colOff>
                    <xdr:row>18</xdr:row>
                    <xdr:rowOff>276225</xdr:rowOff>
                  </to>
                </anchor>
              </controlPr>
            </control>
          </mc:Choice>
        </mc:AlternateContent>
        <mc:AlternateContent xmlns:mc="http://schemas.openxmlformats.org/markup-compatibility/2006">
          <mc:Choice Requires="x14">
            <control shapeId="7186" r:id="rId16" name="Option Button 18">
              <controlPr defaultSize="0" autoFill="0" autoLine="0" autoPict="0">
                <anchor moveWithCells="1">
                  <from>
                    <xdr:col>3</xdr:col>
                    <xdr:colOff>323850</xdr:colOff>
                    <xdr:row>19</xdr:row>
                    <xdr:rowOff>9525</xdr:rowOff>
                  </from>
                  <to>
                    <xdr:col>5</xdr:col>
                    <xdr:colOff>114300</xdr:colOff>
                    <xdr:row>19</xdr:row>
                    <xdr:rowOff>180975</xdr:rowOff>
                  </to>
                </anchor>
              </controlPr>
            </control>
          </mc:Choice>
        </mc:AlternateContent>
        <mc:AlternateContent xmlns:mc="http://schemas.openxmlformats.org/markup-compatibility/2006">
          <mc:Choice Requires="x14">
            <control shapeId="7187" r:id="rId17" name="Group Box 19">
              <controlPr defaultSize="0" autoFill="0" autoPict="0">
                <anchor moveWithCells="1">
                  <from>
                    <xdr:col>2</xdr:col>
                    <xdr:colOff>4067175</xdr:colOff>
                    <xdr:row>16</xdr:row>
                    <xdr:rowOff>0</xdr:rowOff>
                  </from>
                  <to>
                    <xdr:col>5</xdr:col>
                    <xdr:colOff>342900</xdr:colOff>
                    <xdr:row>19</xdr:row>
                    <xdr:rowOff>180975</xdr:rowOff>
                  </to>
                </anchor>
              </controlPr>
            </control>
          </mc:Choice>
        </mc:AlternateContent>
        <mc:AlternateContent xmlns:mc="http://schemas.openxmlformats.org/markup-compatibility/2006">
          <mc:Choice Requires="x14">
            <control shapeId="7188" r:id="rId18" name="Option Button 20">
              <controlPr defaultSize="0" autoFill="0" autoLine="0" autoPict="0">
                <anchor moveWithCells="1">
                  <from>
                    <xdr:col>3</xdr:col>
                    <xdr:colOff>323850</xdr:colOff>
                    <xdr:row>22</xdr:row>
                    <xdr:rowOff>76200</xdr:rowOff>
                  </from>
                  <to>
                    <xdr:col>5</xdr:col>
                    <xdr:colOff>161925</xdr:colOff>
                    <xdr:row>22</xdr:row>
                    <xdr:rowOff>285750</xdr:rowOff>
                  </to>
                </anchor>
              </controlPr>
            </control>
          </mc:Choice>
        </mc:AlternateContent>
        <mc:AlternateContent xmlns:mc="http://schemas.openxmlformats.org/markup-compatibility/2006">
          <mc:Choice Requires="x14">
            <control shapeId="7189" r:id="rId19" name="Option Button 21">
              <controlPr defaultSize="0" autoFill="0" autoLine="0" autoPict="0">
                <anchor moveWithCells="1">
                  <from>
                    <xdr:col>3</xdr:col>
                    <xdr:colOff>323850</xdr:colOff>
                    <xdr:row>23</xdr:row>
                    <xdr:rowOff>76200</xdr:rowOff>
                  </from>
                  <to>
                    <xdr:col>5</xdr:col>
                    <xdr:colOff>161925</xdr:colOff>
                    <xdr:row>23</xdr:row>
                    <xdr:rowOff>285750</xdr:rowOff>
                  </to>
                </anchor>
              </controlPr>
            </control>
          </mc:Choice>
        </mc:AlternateContent>
        <mc:AlternateContent xmlns:mc="http://schemas.openxmlformats.org/markup-compatibility/2006">
          <mc:Choice Requires="x14">
            <control shapeId="7190" r:id="rId20" name="Option Button 22">
              <controlPr defaultSize="0" autoFill="0" autoLine="0" autoPict="0">
                <anchor moveWithCells="1">
                  <from>
                    <xdr:col>3</xdr:col>
                    <xdr:colOff>323850</xdr:colOff>
                    <xdr:row>24</xdr:row>
                    <xdr:rowOff>76200</xdr:rowOff>
                  </from>
                  <to>
                    <xdr:col>5</xdr:col>
                    <xdr:colOff>161925</xdr:colOff>
                    <xdr:row>24</xdr:row>
                    <xdr:rowOff>285750</xdr:rowOff>
                  </to>
                </anchor>
              </controlPr>
            </control>
          </mc:Choice>
        </mc:AlternateContent>
        <mc:AlternateContent xmlns:mc="http://schemas.openxmlformats.org/markup-compatibility/2006">
          <mc:Choice Requires="x14">
            <control shapeId="7191" r:id="rId21" name="Group Box 23">
              <controlPr defaultSize="0" autoFill="0" autoPict="0">
                <anchor moveWithCells="1">
                  <from>
                    <xdr:col>2</xdr:col>
                    <xdr:colOff>4067175</xdr:colOff>
                    <xdr:row>22</xdr:row>
                    <xdr:rowOff>0</xdr:rowOff>
                  </from>
                  <to>
                    <xdr:col>5</xdr:col>
                    <xdr:colOff>352425</xdr:colOff>
                    <xdr:row>25</xdr:row>
                    <xdr:rowOff>9525</xdr:rowOff>
                  </to>
                </anchor>
              </controlPr>
            </control>
          </mc:Choice>
        </mc:AlternateContent>
        <mc:AlternateContent xmlns:mc="http://schemas.openxmlformats.org/markup-compatibility/2006">
          <mc:Choice Requires="x14">
            <control shapeId="7192" r:id="rId22" name="Option Button 24">
              <controlPr defaultSize="0" autoFill="0" autoLine="0" autoPict="0">
                <anchor moveWithCells="1">
                  <from>
                    <xdr:col>3</xdr:col>
                    <xdr:colOff>323850</xdr:colOff>
                    <xdr:row>27</xdr:row>
                    <xdr:rowOff>19050</xdr:rowOff>
                  </from>
                  <to>
                    <xdr:col>5</xdr:col>
                    <xdr:colOff>142875</xdr:colOff>
                    <xdr:row>27</xdr:row>
                    <xdr:rowOff>190500</xdr:rowOff>
                  </to>
                </anchor>
              </controlPr>
            </control>
          </mc:Choice>
        </mc:AlternateContent>
        <mc:AlternateContent xmlns:mc="http://schemas.openxmlformats.org/markup-compatibility/2006">
          <mc:Choice Requires="x14">
            <control shapeId="7193" r:id="rId23" name="Option Button 25">
              <controlPr defaultSize="0" autoFill="0" autoLine="0" autoPict="0">
                <anchor moveWithCells="1">
                  <from>
                    <xdr:col>3</xdr:col>
                    <xdr:colOff>323850</xdr:colOff>
                    <xdr:row>28</xdr:row>
                    <xdr:rowOff>19050</xdr:rowOff>
                  </from>
                  <to>
                    <xdr:col>5</xdr:col>
                    <xdr:colOff>133350</xdr:colOff>
                    <xdr:row>29</xdr:row>
                    <xdr:rowOff>0</xdr:rowOff>
                  </to>
                </anchor>
              </controlPr>
            </control>
          </mc:Choice>
        </mc:AlternateContent>
        <mc:AlternateContent xmlns:mc="http://schemas.openxmlformats.org/markup-compatibility/2006">
          <mc:Choice Requires="x14">
            <control shapeId="7194" r:id="rId24" name="Option Button 26">
              <controlPr defaultSize="0" autoFill="0" autoLine="0" autoPict="0">
                <anchor moveWithCells="1">
                  <from>
                    <xdr:col>3</xdr:col>
                    <xdr:colOff>323850</xdr:colOff>
                    <xdr:row>29</xdr:row>
                    <xdr:rowOff>19050</xdr:rowOff>
                  </from>
                  <to>
                    <xdr:col>5</xdr:col>
                    <xdr:colOff>142875</xdr:colOff>
                    <xdr:row>30</xdr:row>
                    <xdr:rowOff>0</xdr:rowOff>
                  </to>
                </anchor>
              </controlPr>
            </control>
          </mc:Choice>
        </mc:AlternateContent>
        <mc:AlternateContent xmlns:mc="http://schemas.openxmlformats.org/markup-compatibility/2006">
          <mc:Choice Requires="x14">
            <control shapeId="7195" r:id="rId25" name="Group Box 27">
              <controlPr defaultSize="0" autoFill="0" autoPict="0">
                <anchor moveWithCells="1">
                  <from>
                    <xdr:col>2</xdr:col>
                    <xdr:colOff>4067175</xdr:colOff>
                    <xdr:row>26</xdr:row>
                    <xdr:rowOff>180975</xdr:rowOff>
                  </from>
                  <to>
                    <xdr:col>6</xdr:col>
                    <xdr:colOff>0</xdr:colOff>
                    <xdr:row>30</xdr:row>
                    <xdr:rowOff>9525</xdr:rowOff>
                  </to>
                </anchor>
              </controlPr>
            </control>
          </mc:Choice>
        </mc:AlternateContent>
        <mc:AlternateContent xmlns:mc="http://schemas.openxmlformats.org/markup-compatibility/2006">
          <mc:Choice Requires="x14">
            <control shapeId="7196" r:id="rId26" name="Option Button 28">
              <controlPr defaultSize="0" autoFill="0" autoLine="0" autoPict="0">
                <anchor moveWithCells="1">
                  <from>
                    <xdr:col>3</xdr:col>
                    <xdr:colOff>323850</xdr:colOff>
                    <xdr:row>31</xdr:row>
                    <xdr:rowOff>9525</xdr:rowOff>
                  </from>
                  <to>
                    <xdr:col>5</xdr:col>
                    <xdr:colOff>76200</xdr:colOff>
                    <xdr:row>31</xdr:row>
                    <xdr:rowOff>171450</xdr:rowOff>
                  </to>
                </anchor>
              </controlPr>
            </control>
          </mc:Choice>
        </mc:AlternateContent>
        <mc:AlternateContent xmlns:mc="http://schemas.openxmlformats.org/markup-compatibility/2006">
          <mc:Choice Requires="x14">
            <control shapeId="7197" r:id="rId27" name="Option Button 29">
              <controlPr defaultSize="0" autoFill="0" autoLine="0" autoPict="0">
                <anchor moveWithCells="1">
                  <from>
                    <xdr:col>3</xdr:col>
                    <xdr:colOff>323850</xdr:colOff>
                    <xdr:row>32</xdr:row>
                    <xdr:rowOff>9525</xdr:rowOff>
                  </from>
                  <to>
                    <xdr:col>5</xdr:col>
                    <xdr:colOff>76200</xdr:colOff>
                    <xdr:row>32</xdr:row>
                    <xdr:rowOff>171450</xdr:rowOff>
                  </to>
                </anchor>
              </controlPr>
            </control>
          </mc:Choice>
        </mc:AlternateContent>
        <mc:AlternateContent xmlns:mc="http://schemas.openxmlformats.org/markup-compatibility/2006">
          <mc:Choice Requires="x14">
            <control shapeId="7198" r:id="rId28" name="Option Button 30">
              <controlPr defaultSize="0" autoFill="0" autoLine="0" autoPict="0">
                <anchor moveWithCells="1">
                  <from>
                    <xdr:col>3</xdr:col>
                    <xdr:colOff>323850</xdr:colOff>
                    <xdr:row>33</xdr:row>
                    <xdr:rowOff>19050</xdr:rowOff>
                  </from>
                  <to>
                    <xdr:col>5</xdr:col>
                    <xdr:colOff>76200</xdr:colOff>
                    <xdr:row>33</xdr:row>
                    <xdr:rowOff>180975</xdr:rowOff>
                  </to>
                </anchor>
              </controlPr>
            </control>
          </mc:Choice>
        </mc:AlternateContent>
        <mc:AlternateContent xmlns:mc="http://schemas.openxmlformats.org/markup-compatibility/2006">
          <mc:Choice Requires="x14">
            <control shapeId="7199" r:id="rId29" name="Option Button 31">
              <controlPr defaultSize="0" autoFill="0" autoLine="0" autoPict="0">
                <anchor moveWithCells="1">
                  <from>
                    <xdr:col>3</xdr:col>
                    <xdr:colOff>323850</xdr:colOff>
                    <xdr:row>34</xdr:row>
                    <xdr:rowOff>9525</xdr:rowOff>
                  </from>
                  <to>
                    <xdr:col>5</xdr:col>
                    <xdr:colOff>76200</xdr:colOff>
                    <xdr:row>34</xdr:row>
                    <xdr:rowOff>171450</xdr:rowOff>
                  </to>
                </anchor>
              </controlPr>
            </control>
          </mc:Choice>
        </mc:AlternateContent>
        <mc:AlternateContent xmlns:mc="http://schemas.openxmlformats.org/markup-compatibility/2006">
          <mc:Choice Requires="x14">
            <control shapeId="7202" r:id="rId30" name="Group Box 34">
              <controlPr defaultSize="0" autoFill="0" autoPict="0">
                <anchor moveWithCells="1">
                  <from>
                    <xdr:col>3</xdr:col>
                    <xdr:colOff>9525</xdr:colOff>
                    <xdr:row>30</xdr:row>
                    <xdr:rowOff>180975</xdr:rowOff>
                  </from>
                  <to>
                    <xdr:col>6</xdr:col>
                    <xdr:colOff>0</xdr:colOff>
                    <xdr:row>34</xdr:row>
                    <xdr:rowOff>190500</xdr:rowOff>
                  </to>
                </anchor>
              </controlPr>
            </control>
          </mc:Choice>
        </mc:AlternateContent>
        <mc:AlternateContent xmlns:mc="http://schemas.openxmlformats.org/markup-compatibility/2006">
          <mc:Choice Requires="x14">
            <control shapeId="7203" r:id="rId31" name="Option Button 35">
              <controlPr defaultSize="0" autoFill="0" autoLine="0" autoPict="0">
                <anchor moveWithCells="1">
                  <from>
                    <xdr:col>3</xdr:col>
                    <xdr:colOff>323850</xdr:colOff>
                    <xdr:row>37</xdr:row>
                    <xdr:rowOff>9525</xdr:rowOff>
                  </from>
                  <to>
                    <xdr:col>5</xdr:col>
                    <xdr:colOff>142875</xdr:colOff>
                    <xdr:row>37</xdr:row>
                    <xdr:rowOff>180975</xdr:rowOff>
                  </to>
                </anchor>
              </controlPr>
            </control>
          </mc:Choice>
        </mc:AlternateContent>
        <mc:AlternateContent xmlns:mc="http://schemas.openxmlformats.org/markup-compatibility/2006">
          <mc:Choice Requires="x14">
            <control shapeId="7204" r:id="rId32" name="Option Button 36">
              <controlPr defaultSize="0" autoFill="0" autoLine="0" autoPict="0">
                <anchor moveWithCells="1">
                  <from>
                    <xdr:col>3</xdr:col>
                    <xdr:colOff>323850</xdr:colOff>
                    <xdr:row>38</xdr:row>
                    <xdr:rowOff>19050</xdr:rowOff>
                  </from>
                  <to>
                    <xdr:col>5</xdr:col>
                    <xdr:colOff>142875</xdr:colOff>
                    <xdr:row>39</xdr:row>
                    <xdr:rowOff>0</xdr:rowOff>
                  </to>
                </anchor>
              </controlPr>
            </control>
          </mc:Choice>
        </mc:AlternateContent>
        <mc:AlternateContent xmlns:mc="http://schemas.openxmlformats.org/markup-compatibility/2006">
          <mc:Choice Requires="x14">
            <control shapeId="7205" r:id="rId33" name="Option Button 37">
              <controlPr defaultSize="0" autoFill="0" autoLine="0" autoPict="0">
                <anchor moveWithCells="1">
                  <from>
                    <xdr:col>3</xdr:col>
                    <xdr:colOff>323850</xdr:colOff>
                    <xdr:row>39</xdr:row>
                    <xdr:rowOff>123825</xdr:rowOff>
                  </from>
                  <to>
                    <xdr:col>5</xdr:col>
                    <xdr:colOff>142875</xdr:colOff>
                    <xdr:row>39</xdr:row>
                    <xdr:rowOff>295275</xdr:rowOff>
                  </to>
                </anchor>
              </controlPr>
            </control>
          </mc:Choice>
        </mc:AlternateContent>
        <mc:AlternateContent xmlns:mc="http://schemas.openxmlformats.org/markup-compatibility/2006">
          <mc:Choice Requires="x14">
            <control shapeId="7206" r:id="rId34" name="Option Button 38">
              <controlPr defaultSize="0" autoFill="0" autoLine="0" autoPict="0">
                <anchor moveWithCells="1">
                  <from>
                    <xdr:col>3</xdr:col>
                    <xdr:colOff>323850</xdr:colOff>
                    <xdr:row>40</xdr:row>
                    <xdr:rowOff>85725</xdr:rowOff>
                  </from>
                  <to>
                    <xdr:col>5</xdr:col>
                    <xdr:colOff>142875</xdr:colOff>
                    <xdr:row>40</xdr:row>
                    <xdr:rowOff>257175</xdr:rowOff>
                  </to>
                </anchor>
              </controlPr>
            </control>
          </mc:Choice>
        </mc:AlternateContent>
        <mc:AlternateContent xmlns:mc="http://schemas.openxmlformats.org/markup-compatibility/2006">
          <mc:Choice Requires="x14">
            <control shapeId="7207" r:id="rId35" name="Group Box 39">
              <controlPr defaultSize="0" autoFill="0" autoPict="0">
                <anchor moveWithCells="1">
                  <from>
                    <xdr:col>3</xdr:col>
                    <xdr:colOff>9525</xdr:colOff>
                    <xdr:row>37</xdr:row>
                    <xdr:rowOff>0</xdr:rowOff>
                  </from>
                  <to>
                    <xdr:col>6</xdr:col>
                    <xdr:colOff>0</xdr:colOff>
                    <xdr:row>41</xdr:row>
                    <xdr:rowOff>9525</xdr:rowOff>
                  </to>
                </anchor>
              </controlPr>
            </control>
          </mc:Choice>
        </mc:AlternateContent>
        <mc:AlternateContent xmlns:mc="http://schemas.openxmlformats.org/markup-compatibility/2006">
          <mc:Choice Requires="x14">
            <control shapeId="7208" r:id="rId36" name="Option Button 40">
              <controlPr defaultSize="0" autoFill="0" autoLine="0" autoPict="0">
                <anchor moveWithCells="1">
                  <from>
                    <xdr:col>3</xdr:col>
                    <xdr:colOff>333375</xdr:colOff>
                    <xdr:row>42</xdr:row>
                    <xdr:rowOff>28575</xdr:rowOff>
                  </from>
                  <to>
                    <xdr:col>5</xdr:col>
                    <xdr:colOff>142875</xdr:colOff>
                    <xdr:row>43</xdr:row>
                    <xdr:rowOff>9525</xdr:rowOff>
                  </to>
                </anchor>
              </controlPr>
            </control>
          </mc:Choice>
        </mc:AlternateContent>
        <mc:AlternateContent xmlns:mc="http://schemas.openxmlformats.org/markup-compatibility/2006">
          <mc:Choice Requires="x14">
            <control shapeId="7209" r:id="rId37" name="Option Button 41">
              <controlPr defaultSize="0" autoFill="0" autoLine="0" autoPict="0">
                <anchor moveWithCells="1">
                  <from>
                    <xdr:col>3</xdr:col>
                    <xdr:colOff>333375</xdr:colOff>
                    <xdr:row>43</xdr:row>
                    <xdr:rowOff>9525</xdr:rowOff>
                  </from>
                  <to>
                    <xdr:col>5</xdr:col>
                    <xdr:colOff>142875</xdr:colOff>
                    <xdr:row>43</xdr:row>
                    <xdr:rowOff>180975</xdr:rowOff>
                  </to>
                </anchor>
              </controlPr>
            </control>
          </mc:Choice>
        </mc:AlternateContent>
        <mc:AlternateContent xmlns:mc="http://schemas.openxmlformats.org/markup-compatibility/2006">
          <mc:Choice Requires="x14">
            <control shapeId="7210" r:id="rId38" name="Group Box 42">
              <controlPr defaultSize="0" autoFill="0" autoPict="0">
                <anchor moveWithCells="1">
                  <from>
                    <xdr:col>2</xdr:col>
                    <xdr:colOff>4067175</xdr:colOff>
                    <xdr:row>42</xdr:row>
                    <xdr:rowOff>0</xdr:rowOff>
                  </from>
                  <to>
                    <xdr:col>6</xdr:col>
                    <xdr:colOff>0</xdr:colOff>
                    <xdr:row>44</xdr:row>
                    <xdr:rowOff>0</xdr:rowOff>
                  </to>
                </anchor>
              </controlPr>
            </control>
          </mc:Choice>
        </mc:AlternateContent>
        <mc:AlternateContent xmlns:mc="http://schemas.openxmlformats.org/markup-compatibility/2006">
          <mc:Choice Requires="x14">
            <control shapeId="7211" r:id="rId39" name="Option Button 43">
              <controlPr defaultSize="0" autoFill="0" autoLine="0" autoPict="0">
                <anchor moveWithCells="1">
                  <from>
                    <xdr:col>3</xdr:col>
                    <xdr:colOff>333375</xdr:colOff>
                    <xdr:row>45</xdr:row>
                    <xdr:rowOff>57150</xdr:rowOff>
                  </from>
                  <to>
                    <xdr:col>5</xdr:col>
                    <xdr:colOff>142875</xdr:colOff>
                    <xdr:row>45</xdr:row>
                    <xdr:rowOff>276225</xdr:rowOff>
                  </to>
                </anchor>
              </controlPr>
            </control>
          </mc:Choice>
        </mc:AlternateContent>
        <mc:AlternateContent xmlns:mc="http://schemas.openxmlformats.org/markup-compatibility/2006">
          <mc:Choice Requires="x14">
            <control shapeId="7212" r:id="rId40" name="Option Button 44">
              <controlPr defaultSize="0" autoFill="0" autoLine="0" autoPict="0">
                <anchor moveWithCells="1">
                  <from>
                    <xdr:col>3</xdr:col>
                    <xdr:colOff>323850</xdr:colOff>
                    <xdr:row>46</xdr:row>
                    <xdr:rowOff>76200</xdr:rowOff>
                  </from>
                  <to>
                    <xdr:col>5</xdr:col>
                    <xdr:colOff>133350</xdr:colOff>
                    <xdr:row>46</xdr:row>
                    <xdr:rowOff>295275</xdr:rowOff>
                  </to>
                </anchor>
              </controlPr>
            </control>
          </mc:Choice>
        </mc:AlternateContent>
        <mc:AlternateContent xmlns:mc="http://schemas.openxmlformats.org/markup-compatibility/2006">
          <mc:Choice Requires="x14">
            <control shapeId="7213" r:id="rId41" name="Option Button 45">
              <controlPr defaultSize="0" autoFill="0" autoLine="0" autoPict="0">
                <anchor moveWithCells="1">
                  <from>
                    <xdr:col>3</xdr:col>
                    <xdr:colOff>323850</xdr:colOff>
                    <xdr:row>47</xdr:row>
                    <xdr:rowOff>57150</xdr:rowOff>
                  </from>
                  <to>
                    <xdr:col>5</xdr:col>
                    <xdr:colOff>133350</xdr:colOff>
                    <xdr:row>47</xdr:row>
                    <xdr:rowOff>276225</xdr:rowOff>
                  </to>
                </anchor>
              </controlPr>
            </control>
          </mc:Choice>
        </mc:AlternateContent>
        <mc:AlternateContent xmlns:mc="http://schemas.openxmlformats.org/markup-compatibility/2006">
          <mc:Choice Requires="x14">
            <control shapeId="7214" r:id="rId42" name="Group Box 46">
              <controlPr defaultSize="0" autoFill="0" autoPict="0">
                <anchor moveWithCells="1">
                  <from>
                    <xdr:col>2</xdr:col>
                    <xdr:colOff>4067175</xdr:colOff>
                    <xdr:row>45</xdr:row>
                    <xdr:rowOff>0</xdr:rowOff>
                  </from>
                  <to>
                    <xdr:col>6</xdr:col>
                    <xdr:colOff>0</xdr:colOff>
                    <xdr:row>47</xdr:row>
                    <xdr:rowOff>381000</xdr:rowOff>
                  </to>
                </anchor>
              </controlPr>
            </control>
          </mc:Choice>
        </mc:AlternateContent>
        <mc:AlternateContent xmlns:mc="http://schemas.openxmlformats.org/markup-compatibility/2006">
          <mc:Choice Requires="x14">
            <control shapeId="7215" r:id="rId43" name="Option Button 47">
              <controlPr defaultSize="0" autoFill="0" autoLine="0" autoPict="0">
                <anchor moveWithCells="1">
                  <from>
                    <xdr:col>3</xdr:col>
                    <xdr:colOff>323850</xdr:colOff>
                    <xdr:row>50</xdr:row>
                    <xdr:rowOff>114300</xdr:rowOff>
                  </from>
                  <to>
                    <xdr:col>5</xdr:col>
                    <xdr:colOff>133350</xdr:colOff>
                    <xdr:row>50</xdr:row>
                    <xdr:rowOff>333375</xdr:rowOff>
                  </to>
                </anchor>
              </controlPr>
            </control>
          </mc:Choice>
        </mc:AlternateContent>
        <mc:AlternateContent xmlns:mc="http://schemas.openxmlformats.org/markup-compatibility/2006">
          <mc:Choice Requires="x14">
            <control shapeId="7216" r:id="rId44" name="Option Button 48">
              <controlPr defaultSize="0" autoFill="0" autoLine="0" autoPict="0">
                <anchor moveWithCells="1">
                  <from>
                    <xdr:col>3</xdr:col>
                    <xdr:colOff>323850</xdr:colOff>
                    <xdr:row>51</xdr:row>
                    <xdr:rowOff>38100</xdr:rowOff>
                  </from>
                  <to>
                    <xdr:col>5</xdr:col>
                    <xdr:colOff>133350</xdr:colOff>
                    <xdr:row>51</xdr:row>
                    <xdr:rowOff>257175</xdr:rowOff>
                  </to>
                </anchor>
              </controlPr>
            </control>
          </mc:Choice>
        </mc:AlternateContent>
        <mc:AlternateContent xmlns:mc="http://schemas.openxmlformats.org/markup-compatibility/2006">
          <mc:Choice Requires="x14">
            <control shapeId="7217" r:id="rId45" name="Group Box 49">
              <controlPr defaultSize="0" autoFill="0" autoPict="0">
                <anchor moveWithCells="1">
                  <from>
                    <xdr:col>3</xdr:col>
                    <xdr:colOff>9525</xdr:colOff>
                    <xdr:row>49</xdr:row>
                    <xdr:rowOff>180975</xdr:rowOff>
                  </from>
                  <to>
                    <xdr:col>6</xdr:col>
                    <xdr:colOff>9525</xdr:colOff>
                    <xdr:row>52</xdr:row>
                    <xdr:rowOff>9525</xdr:rowOff>
                  </to>
                </anchor>
              </controlPr>
            </control>
          </mc:Choice>
        </mc:AlternateContent>
        <mc:AlternateContent xmlns:mc="http://schemas.openxmlformats.org/markup-compatibility/2006">
          <mc:Choice Requires="x14">
            <control shapeId="7218" r:id="rId46" name="Option Button 50">
              <controlPr defaultSize="0" autoFill="0" autoLine="0" autoPict="0">
                <anchor moveWithCells="1">
                  <from>
                    <xdr:col>3</xdr:col>
                    <xdr:colOff>323850</xdr:colOff>
                    <xdr:row>53</xdr:row>
                    <xdr:rowOff>38100</xdr:rowOff>
                  </from>
                  <to>
                    <xdr:col>5</xdr:col>
                    <xdr:colOff>142875</xdr:colOff>
                    <xdr:row>53</xdr:row>
                    <xdr:rowOff>371475</xdr:rowOff>
                  </to>
                </anchor>
              </controlPr>
            </control>
          </mc:Choice>
        </mc:AlternateContent>
        <mc:AlternateContent xmlns:mc="http://schemas.openxmlformats.org/markup-compatibility/2006">
          <mc:Choice Requires="x14">
            <control shapeId="7219" r:id="rId47" name="Option Button 51">
              <controlPr defaultSize="0" autoFill="0" autoLine="0" autoPict="0">
                <anchor moveWithCells="1">
                  <from>
                    <xdr:col>3</xdr:col>
                    <xdr:colOff>323850</xdr:colOff>
                    <xdr:row>54</xdr:row>
                    <xdr:rowOff>19050</xdr:rowOff>
                  </from>
                  <to>
                    <xdr:col>5</xdr:col>
                    <xdr:colOff>142875</xdr:colOff>
                    <xdr:row>54</xdr:row>
                    <xdr:rowOff>352425</xdr:rowOff>
                  </to>
                </anchor>
              </controlPr>
            </control>
          </mc:Choice>
        </mc:AlternateContent>
        <mc:AlternateContent xmlns:mc="http://schemas.openxmlformats.org/markup-compatibility/2006">
          <mc:Choice Requires="x14">
            <control shapeId="7220" r:id="rId48" name="Group Box 52">
              <controlPr defaultSize="0" autoFill="0" autoPict="0">
                <anchor moveWithCells="1">
                  <from>
                    <xdr:col>3</xdr:col>
                    <xdr:colOff>9525</xdr:colOff>
                    <xdr:row>52</xdr:row>
                    <xdr:rowOff>180975</xdr:rowOff>
                  </from>
                  <to>
                    <xdr:col>6</xdr:col>
                    <xdr:colOff>9525</xdr:colOff>
                    <xdr:row>54</xdr:row>
                    <xdr:rowOff>371475</xdr:rowOff>
                  </to>
                </anchor>
              </controlPr>
            </control>
          </mc:Choice>
        </mc:AlternateContent>
        <mc:AlternateContent xmlns:mc="http://schemas.openxmlformats.org/markup-compatibility/2006">
          <mc:Choice Requires="x14">
            <control shapeId="7221" r:id="rId49" name="Option Button 53">
              <controlPr defaultSize="0" autoFill="0" autoLine="0" autoPict="0">
                <anchor moveWithCells="1">
                  <from>
                    <xdr:col>3</xdr:col>
                    <xdr:colOff>323850</xdr:colOff>
                    <xdr:row>56</xdr:row>
                    <xdr:rowOff>47625</xdr:rowOff>
                  </from>
                  <to>
                    <xdr:col>5</xdr:col>
                    <xdr:colOff>142875</xdr:colOff>
                    <xdr:row>56</xdr:row>
                    <xdr:rowOff>323850</xdr:rowOff>
                  </to>
                </anchor>
              </controlPr>
            </control>
          </mc:Choice>
        </mc:AlternateContent>
        <mc:AlternateContent xmlns:mc="http://schemas.openxmlformats.org/markup-compatibility/2006">
          <mc:Choice Requires="x14">
            <control shapeId="7222" r:id="rId50" name="Option Button 54">
              <controlPr defaultSize="0" autoFill="0" autoLine="0" autoPict="0">
                <anchor moveWithCells="1">
                  <from>
                    <xdr:col>3</xdr:col>
                    <xdr:colOff>323850</xdr:colOff>
                    <xdr:row>57</xdr:row>
                    <xdr:rowOff>38100</xdr:rowOff>
                  </from>
                  <to>
                    <xdr:col>5</xdr:col>
                    <xdr:colOff>142875</xdr:colOff>
                    <xdr:row>57</xdr:row>
                    <xdr:rowOff>314325</xdr:rowOff>
                  </to>
                </anchor>
              </controlPr>
            </control>
          </mc:Choice>
        </mc:AlternateContent>
        <mc:AlternateContent xmlns:mc="http://schemas.openxmlformats.org/markup-compatibility/2006">
          <mc:Choice Requires="x14">
            <control shapeId="7223" r:id="rId51" name="Option Button 55">
              <controlPr defaultSize="0" autoFill="0" autoLine="0" autoPict="0">
                <anchor moveWithCells="1">
                  <from>
                    <xdr:col>3</xdr:col>
                    <xdr:colOff>333375</xdr:colOff>
                    <xdr:row>58</xdr:row>
                    <xdr:rowOff>28575</xdr:rowOff>
                  </from>
                  <to>
                    <xdr:col>5</xdr:col>
                    <xdr:colOff>142875</xdr:colOff>
                    <xdr:row>58</xdr:row>
                    <xdr:rowOff>304800</xdr:rowOff>
                  </to>
                </anchor>
              </controlPr>
            </control>
          </mc:Choice>
        </mc:AlternateContent>
        <mc:AlternateContent xmlns:mc="http://schemas.openxmlformats.org/markup-compatibility/2006">
          <mc:Choice Requires="x14">
            <control shapeId="7224" r:id="rId52" name="Option Button 56">
              <controlPr defaultSize="0" autoFill="0" autoLine="0" autoPict="0">
                <anchor moveWithCells="1">
                  <from>
                    <xdr:col>3</xdr:col>
                    <xdr:colOff>333375</xdr:colOff>
                    <xdr:row>59</xdr:row>
                    <xdr:rowOff>0</xdr:rowOff>
                  </from>
                  <to>
                    <xdr:col>5</xdr:col>
                    <xdr:colOff>142875</xdr:colOff>
                    <xdr:row>59</xdr:row>
                    <xdr:rowOff>171450</xdr:rowOff>
                  </to>
                </anchor>
              </controlPr>
            </control>
          </mc:Choice>
        </mc:AlternateContent>
        <mc:AlternateContent xmlns:mc="http://schemas.openxmlformats.org/markup-compatibility/2006">
          <mc:Choice Requires="x14">
            <control shapeId="7225" r:id="rId53" name="Group Box 57">
              <controlPr defaultSize="0" autoFill="0" autoPict="0">
                <anchor moveWithCells="1">
                  <from>
                    <xdr:col>3</xdr:col>
                    <xdr:colOff>9525</xdr:colOff>
                    <xdr:row>56</xdr:row>
                    <xdr:rowOff>0</xdr:rowOff>
                  </from>
                  <to>
                    <xdr:col>6</xdr:col>
                    <xdr:colOff>0</xdr:colOff>
                    <xdr:row>59</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H47"/>
  <sheetViews>
    <sheetView workbookViewId="0">
      <selection activeCell="B3" sqref="B3"/>
    </sheetView>
  </sheetViews>
  <sheetFormatPr baseColWidth="10" defaultRowHeight="15" x14ac:dyDescent="0.25"/>
  <cols>
    <col min="2" max="2" width="84.140625" style="10" customWidth="1"/>
  </cols>
  <sheetData>
    <row r="1" spans="1:8" ht="42.75" thickBot="1" x14ac:dyDescent="0.4">
      <c r="A1" s="19"/>
      <c r="B1" s="43" t="s">
        <v>240</v>
      </c>
    </row>
    <row r="2" spans="1:8" ht="15.75" thickBot="1" x14ac:dyDescent="0.3">
      <c r="A2" s="19"/>
      <c r="D2" s="128" t="s">
        <v>149</v>
      </c>
      <c r="E2" s="144"/>
      <c r="F2" s="144"/>
      <c r="G2" s="144"/>
      <c r="H2" s="129"/>
    </row>
    <row r="3" spans="1:8" ht="15.75" thickBot="1" x14ac:dyDescent="0.3">
      <c r="A3" s="19" t="s">
        <v>89</v>
      </c>
      <c r="B3" s="10" t="str">
        <f>IF(StratégieGouvGuidée!B3&gt;0,StratégieGouvGuidée!B3,"")</f>
        <v/>
      </c>
      <c r="D3" s="19"/>
      <c r="E3" s="19"/>
      <c r="F3" s="19"/>
      <c r="G3" s="19"/>
      <c r="H3" s="19"/>
    </row>
    <row r="4" spans="1:8" x14ac:dyDescent="0.25">
      <c r="A4" s="19" t="s">
        <v>198</v>
      </c>
      <c r="B4" s="10" t="str">
        <f>IF(StratégieGouvGuidée!B4&gt;0,StratégieGouvGuidée!B4,"")</f>
        <v/>
      </c>
      <c r="C4" s="19"/>
      <c r="D4" s="179" t="s">
        <v>299</v>
      </c>
      <c r="E4" s="180"/>
      <c r="F4" s="180"/>
      <c r="G4" s="180"/>
      <c r="H4" s="181"/>
    </row>
    <row r="5" spans="1:8" x14ac:dyDescent="0.25">
      <c r="A5" s="19" t="s">
        <v>199</v>
      </c>
      <c r="B5" s="88" t="str">
        <f>IF(StratégieGouvGuidée!F3&gt;0,StratégieGouvGuidée!F3,"")</f>
        <v/>
      </c>
      <c r="C5" s="19"/>
      <c r="D5" s="182"/>
      <c r="E5" s="178"/>
      <c r="F5" s="178"/>
      <c r="G5" s="178"/>
      <c r="H5" s="183"/>
    </row>
    <row r="6" spans="1:8" ht="15.75" thickBot="1" x14ac:dyDescent="0.3">
      <c r="C6" s="19"/>
      <c r="D6" s="182"/>
      <c r="E6" s="178"/>
      <c r="F6" s="178"/>
      <c r="G6" s="178"/>
      <c r="H6" s="183"/>
    </row>
    <row r="7" spans="1:8" ht="15.75" thickBot="1" x14ac:dyDescent="0.3">
      <c r="B7" s="62" t="s">
        <v>241</v>
      </c>
      <c r="C7" s="19"/>
      <c r="D7" s="182"/>
      <c r="E7" s="178"/>
      <c r="F7" s="178"/>
      <c r="G7" s="178"/>
      <c r="H7" s="183"/>
    </row>
    <row r="8" spans="1:8" x14ac:dyDescent="0.25">
      <c r="B8" s="68" t="s">
        <v>152</v>
      </c>
      <c r="C8" s="19"/>
      <c r="D8" s="182"/>
      <c r="E8" s="178"/>
      <c r="F8" s="178"/>
      <c r="G8" s="178"/>
      <c r="H8" s="183"/>
    </row>
    <row r="9" spans="1:8" x14ac:dyDescent="0.25">
      <c r="B9" s="52" t="str">
        <f>IF(StratégieGouvGuidée!J7=1,StratégieGouvGuidée!C8,IF(StratégieGouvGuidée!J7=2,StratégieGouvGuidée!C9,IF(StratégieGouvGuidée!J7=0,"",StratégieGouvGuidée!C10)))</f>
        <v/>
      </c>
      <c r="C9" s="19"/>
      <c r="D9" s="182"/>
      <c r="E9" s="178"/>
      <c r="F9" s="178"/>
      <c r="G9" s="178"/>
      <c r="H9" s="183"/>
    </row>
    <row r="10" spans="1:8" x14ac:dyDescent="0.25">
      <c r="B10" s="52" t="str">
        <f>IF(StratégieGouvGuidée!G8&gt;0,StratégieGouvGuidée!G8,"")</f>
        <v/>
      </c>
      <c r="C10" s="19"/>
      <c r="D10" s="182"/>
      <c r="E10" s="178"/>
      <c r="F10" s="178"/>
      <c r="G10" s="178"/>
      <c r="H10" s="183"/>
    </row>
    <row r="11" spans="1:8" x14ac:dyDescent="0.25">
      <c r="B11" s="68" t="s">
        <v>174</v>
      </c>
      <c r="C11" s="19"/>
      <c r="D11" s="182"/>
      <c r="E11" s="178"/>
      <c r="F11" s="178"/>
      <c r="G11" s="178"/>
      <c r="H11" s="183"/>
    </row>
    <row r="12" spans="1:8" ht="30" customHeight="1" x14ac:dyDescent="0.25">
      <c r="B12" s="52" t="str">
        <f>IF(StratégieGouvGuidée!J11=1,StratégieGouvGuidée!C12,IF(StratégieGouvGuidée!J11=2,StratégieGouvGuidée!C13,IF(StratégieGouvGuidée!J11=3,StratégieGouvGuidée!C14,IF(StratégieGouvGuidée!J11=0,"",StratégieGouvGuidée!C15))))</f>
        <v/>
      </c>
      <c r="C12" s="19"/>
      <c r="D12" s="182"/>
      <c r="E12" s="178"/>
      <c r="F12" s="178"/>
      <c r="G12" s="178"/>
      <c r="H12" s="183"/>
    </row>
    <row r="13" spans="1:8" x14ac:dyDescent="0.25">
      <c r="B13" s="52" t="str">
        <f>IF(StratégieGouvGuidée!G12&gt;0,StratégieGouvGuidée!G12,"")</f>
        <v/>
      </c>
      <c r="D13" s="182"/>
      <c r="E13" s="178"/>
      <c r="F13" s="178"/>
      <c r="G13" s="178"/>
      <c r="H13" s="183"/>
    </row>
    <row r="14" spans="1:8" ht="15.75" thickBot="1" x14ac:dyDescent="0.3">
      <c r="B14" s="68" t="s">
        <v>159</v>
      </c>
      <c r="D14" s="184"/>
      <c r="E14" s="185"/>
      <c r="F14" s="185"/>
      <c r="G14" s="185"/>
      <c r="H14" s="186"/>
    </row>
    <row r="15" spans="1:8" x14ac:dyDescent="0.25">
      <c r="B15" s="52" t="str">
        <f>IF(StratégieGouvGuidée!J16=1,StratégieGouvGuidée!C17,IF(StratégieGouvGuidée!J16=2,StratégieGouvGuidée!C18,IF(StratégieGouvGuidée!J16=3,StratégieGouvGuidée!C19,IF(StratégieGouvGuidée!J16=0,"",StratégieGouvGuidée!C20))))</f>
        <v/>
      </c>
    </row>
    <row r="16" spans="1:8" ht="15.75" thickBot="1" x14ac:dyDescent="0.3">
      <c r="B16" s="52" t="str">
        <f>IF(StratégieGouvGuidée!G17&gt;0,StratégieGouvGuidée!G17,"")</f>
        <v/>
      </c>
    </row>
    <row r="17" spans="2:2" ht="15.75" thickBot="1" x14ac:dyDescent="0.3">
      <c r="B17" s="53" t="s">
        <v>242</v>
      </c>
    </row>
    <row r="18" spans="2:2" x14ac:dyDescent="0.25">
      <c r="B18" s="68" t="s">
        <v>181</v>
      </c>
    </row>
    <row r="19" spans="2:2" x14ac:dyDescent="0.25">
      <c r="B19" s="52" t="str">
        <f>IF(StratégieGouvGuidée!J22=1,StratégieGouvGuidée!C23,IF(StratégieGouvGuidée!J22=2,StratégieGouvGuidée!C24,IF(StratégieGouvGuidée!J22=0,"",StratégieGouvGuidée!C25)))</f>
        <v/>
      </c>
    </row>
    <row r="20" spans="2:2" ht="15.75" thickBot="1" x14ac:dyDescent="0.3">
      <c r="B20" s="52" t="str">
        <f>IF(StratégieGouvGuidée!G23&gt;0,StratégieGouvGuidée!G23,"")</f>
        <v/>
      </c>
    </row>
    <row r="21" spans="2:2" ht="15.75" thickBot="1" x14ac:dyDescent="0.3">
      <c r="B21" s="53" t="s">
        <v>243</v>
      </c>
    </row>
    <row r="22" spans="2:2" x14ac:dyDescent="0.25">
      <c r="B22" s="68" t="s">
        <v>157</v>
      </c>
    </row>
    <row r="23" spans="2:2" x14ac:dyDescent="0.25">
      <c r="B23" s="52" t="str">
        <f>IF(StratégieGouvGuidée!J27=1,StratégieGouvGuidée!C28,IF(StratégieGouvGuidée!J27=2,StratégieGouvGuidée!C29,IF(StratégieGouvGuidée!J27=0,"",StratégieGouvGuidée!C30)))</f>
        <v/>
      </c>
    </row>
    <row r="24" spans="2:2" x14ac:dyDescent="0.25">
      <c r="B24" s="52" t="str">
        <f>IF(StratégieGouvGuidée!G28&gt;0,StratégieGouvGuidée!G28,"")</f>
        <v/>
      </c>
    </row>
    <row r="25" spans="2:2" x14ac:dyDescent="0.25">
      <c r="B25" s="68" t="s">
        <v>244</v>
      </c>
    </row>
    <row r="26" spans="2:2" x14ac:dyDescent="0.25">
      <c r="B26" s="52" t="str">
        <f>IF(StratégieGouvGuidée!J31=1,StratégieGouvGuidée!C32,IF(StratégieGouvGuidée!J31=2,StratégieGouvGuidée!C33,IF(StratégieGouvGuidée!J31=3,StratégieGouvGuidée!C34,IF(StratégieGouvGuidée!J31=0,"",StratégieGouvGuidée!C35))))</f>
        <v/>
      </c>
    </row>
    <row r="27" spans="2:2" ht="15.75" thickBot="1" x14ac:dyDescent="0.3">
      <c r="B27" s="52" t="str">
        <f>IF(StratégieGouvGuidée!G32&gt;0,StratégieGouvGuidée!G32,"")</f>
        <v/>
      </c>
    </row>
    <row r="28" spans="2:2" ht="15.75" thickBot="1" x14ac:dyDescent="0.3">
      <c r="B28" s="53" t="s">
        <v>245</v>
      </c>
    </row>
    <row r="29" spans="2:2" x14ac:dyDescent="0.25">
      <c r="B29" s="68" t="s">
        <v>170</v>
      </c>
    </row>
    <row r="30" spans="2:2" x14ac:dyDescent="0.25">
      <c r="B30" s="52" t="str">
        <f>IF(StratégieGouvGuidée!J37=1,StratégieGouvGuidée!C38,IF(StratégieGouvGuidée!J37=2,StratégieGouvGuidée!C39,IF(StratégieGouvGuidée!J37=3,StratégieGouvGuidée!C40,IF(StratégieGouvGuidée!J37=0,"",StratégieGouvGuidée!C41))))</f>
        <v/>
      </c>
    </row>
    <row r="31" spans="2:2" x14ac:dyDescent="0.25">
      <c r="B31" s="52" t="str">
        <f>IF(StratégieGouvGuidée!G38&gt;0,StratégieGouvGuidée!G38,"")</f>
        <v/>
      </c>
    </row>
    <row r="32" spans="2:2" x14ac:dyDescent="0.25">
      <c r="B32" s="68" t="s">
        <v>157</v>
      </c>
    </row>
    <row r="33" spans="2:2" x14ac:dyDescent="0.25">
      <c r="B33" s="52" t="str">
        <f>IF(StratégieGouvGuidée!J42=1,StratégieGouvGuidée!C43,IF(StratégieGouvGuidée!J42=0,"",StratégieGouvGuidée!C44))</f>
        <v/>
      </c>
    </row>
    <row r="34" spans="2:2" x14ac:dyDescent="0.25">
      <c r="B34" s="52" t="str">
        <f>IF(StratégieGouvGuidée!G43&gt;0,StratégieGouvGuidée!G43,"")</f>
        <v/>
      </c>
    </row>
    <row r="35" spans="2:2" x14ac:dyDescent="0.25">
      <c r="B35" s="68" t="s">
        <v>162</v>
      </c>
    </row>
    <row r="36" spans="2:2" x14ac:dyDescent="0.25">
      <c r="B36" s="52" t="str">
        <f>IF(StratégieGouvGuidée!J45=1,StratégieGouvGuidée!C46,IF(StratégieGouvGuidée!J45=2,StratégieGouvGuidée!C47,IF(StratégieGouvGuidée!J45=0,"",StratégieGouvGuidée!C48)))</f>
        <v/>
      </c>
    </row>
    <row r="37" spans="2:2" ht="15.75" thickBot="1" x14ac:dyDescent="0.3">
      <c r="B37" s="52" t="str">
        <f>IF(StratégieGouvGuidée!G46&gt;0,StratégieGouvGuidée!G46,"")</f>
        <v/>
      </c>
    </row>
    <row r="38" spans="2:2" ht="15.75" thickBot="1" x14ac:dyDescent="0.3">
      <c r="B38" s="53" t="s">
        <v>246</v>
      </c>
    </row>
    <row r="39" spans="2:2" x14ac:dyDescent="0.25">
      <c r="B39" s="68" t="s">
        <v>200</v>
      </c>
    </row>
    <row r="40" spans="2:2" x14ac:dyDescent="0.25">
      <c r="B40" s="52" t="str">
        <f>IF(StratégieGouvGuidée!J50=1,StratégieGouvGuidée!C51,IF(StratégieGouvGuidée!J50=0,"",StratégieGouvGuidée!C52))</f>
        <v/>
      </c>
    </row>
    <row r="41" spans="2:2" x14ac:dyDescent="0.25">
      <c r="B41" s="52" t="str">
        <f>IF(StratégieGouvGuidée!G51&gt;0,StratégieGouvGuidée!G51,"")</f>
        <v/>
      </c>
    </row>
    <row r="42" spans="2:2" x14ac:dyDescent="0.25">
      <c r="B42" s="68" t="s">
        <v>206</v>
      </c>
    </row>
    <row r="43" spans="2:2" x14ac:dyDescent="0.25">
      <c r="B43" s="52" t="str">
        <f>IF(StratégieGouvGuidée!J53=1,StratégieGouvGuidée!C54,IF(StratégieGouvGuidée!J53=0,"",StratégieGouvGuidée!C55))</f>
        <v/>
      </c>
    </row>
    <row r="44" spans="2:2" x14ac:dyDescent="0.25">
      <c r="B44" s="52" t="str">
        <f>IF(StratégieGouvGuidée!G54&gt;0,StratégieGouvGuidée!G54,"")</f>
        <v/>
      </c>
    </row>
    <row r="45" spans="2:2" x14ac:dyDescent="0.25">
      <c r="B45" s="68" t="s">
        <v>247</v>
      </c>
    </row>
    <row r="46" spans="2:2" x14ac:dyDescent="0.25">
      <c r="B46" s="52" t="str">
        <f>IF(StratégieGouvGuidée!J56=1,StratégieGouvGuidée!C57,IF(StratégieGouvGuidée!J56=2,StratégieGouvGuidée!C58,IF(StratégieGouvGuidée!J56=3,StratégieGouvGuidée!C59,IF(StratégieGouvGuidée!J56=0,"",StratégieGouvGuidée!C60))))</f>
        <v/>
      </c>
    </row>
    <row r="47" spans="2:2" x14ac:dyDescent="0.25">
      <c r="B47" s="55" t="str">
        <f>IF(StratégieGouvGuidée!G57&gt;0,StratégieGouvGuidée!G57,"")</f>
        <v/>
      </c>
    </row>
  </sheetData>
  <mergeCells count="2">
    <mergeCell ref="D2:H2"/>
    <mergeCell ref="D4:H14"/>
  </mergeCells>
  <pageMargins left="0.7" right="0.7" top="0.75" bottom="0.75" header="0.3" footer="0.3"/>
  <pageSetup paperSize="9" scale="81" orientation="portrait"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J58"/>
  <sheetViews>
    <sheetView workbookViewId="0">
      <selection activeCell="B3" sqref="B3"/>
    </sheetView>
  </sheetViews>
  <sheetFormatPr baseColWidth="10" defaultRowHeight="15" customHeight="1" x14ac:dyDescent="0.25"/>
  <cols>
    <col min="2" max="2" width="11.42578125" style="10"/>
    <col min="3" max="3" width="55.85546875" style="10" customWidth="1"/>
    <col min="4" max="4" width="36.28515625" style="10" customWidth="1"/>
  </cols>
  <sheetData>
    <row r="1" spans="1:10" ht="22.5" customHeight="1" thickBot="1" x14ac:dyDescent="0.4">
      <c r="A1" s="19"/>
      <c r="B1" s="158" t="s">
        <v>229</v>
      </c>
      <c r="C1" s="159"/>
      <c r="D1" s="160"/>
    </row>
    <row r="2" spans="1:10" ht="15" customHeight="1" x14ac:dyDescent="0.25">
      <c r="A2" s="19"/>
    </row>
    <row r="3" spans="1:10" ht="15" customHeight="1" x14ac:dyDescent="0.25">
      <c r="A3" s="38" t="s">
        <v>89</v>
      </c>
      <c r="C3" s="37" t="s">
        <v>59</v>
      </c>
      <c r="D3" s="86"/>
    </row>
    <row r="4" spans="1:10" ht="15" customHeight="1" x14ac:dyDescent="0.25">
      <c r="A4" s="38" t="s">
        <v>90</v>
      </c>
      <c r="D4" s="44"/>
    </row>
    <row r="5" spans="1:10" s="19" customFormat="1" ht="15" customHeight="1" thickBot="1" x14ac:dyDescent="0.3">
      <c r="A5" s="38"/>
      <c r="B5" s="10"/>
      <c r="C5" s="10"/>
      <c r="D5" s="44"/>
    </row>
    <row r="6" spans="1:10" ht="15" customHeight="1" thickBot="1" x14ac:dyDescent="0.3">
      <c r="A6" s="19"/>
      <c r="B6" s="65">
        <v>1</v>
      </c>
      <c r="C6" s="154" t="s">
        <v>158</v>
      </c>
      <c r="D6" s="155"/>
      <c r="F6" s="128" t="s">
        <v>149</v>
      </c>
      <c r="G6" s="144"/>
      <c r="H6" s="144"/>
      <c r="I6" s="144"/>
      <c r="J6" s="129"/>
    </row>
    <row r="7" spans="1:10" ht="15" customHeight="1" thickBot="1" x14ac:dyDescent="0.3">
      <c r="A7" s="19"/>
      <c r="B7" s="66"/>
      <c r="C7" s="156" t="s">
        <v>230</v>
      </c>
      <c r="D7" s="157"/>
      <c r="F7" s="19"/>
      <c r="G7" s="19"/>
      <c r="H7" s="19"/>
      <c r="I7" s="19"/>
      <c r="J7" s="19"/>
    </row>
    <row r="8" spans="1:10" ht="15" customHeight="1" x14ac:dyDescent="0.25">
      <c r="A8" s="19"/>
      <c r="B8" s="93"/>
      <c r="C8" s="91"/>
      <c r="D8" s="92"/>
      <c r="F8" s="179" t="s">
        <v>299</v>
      </c>
      <c r="G8" s="180"/>
      <c r="H8" s="180"/>
      <c r="I8" s="180"/>
      <c r="J8" s="181"/>
    </row>
    <row r="9" spans="1:10" ht="15" customHeight="1" x14ac:dyDescent="0.25">
      <c r="A9" s="19"/>
      <c r="B9" s="93"/>
      <c r="C9" s="91"/>
      <c r="D9" s="92"/>
      <c r="F9" s="182"/>
      <c r="G9" s="178"/>
      <c r="H9" s="178"/>
      <c r="I9" s="178"/>
      <c r="J9" s="183"/>
    </row>
    <row r="10" spans="1:10" ht="15" customHeight="1" x14ac:dyDescent="0.25">
      <c r="A10" s="19"/>
      <c r="B10" s="93"/>
      <c r="C10" s="91"/>
      <c r="D10" s="92"/>
      <c r="F10" s="182"/>
      <c r="G10" s="178"/>
      <c r="H10" s="178"/>
      <c r="I10" s="178"/>
      <c r="J10" s="183"/>
    </row>
    <row r="11" spans="1:10" ht="15" customHeight="1" x14ac:dyDescent="0.25">
      <c r="A11" s="19"/>
      <c r="B11" s="67"/>
      <c r="C11" s="152" t="s">
        <v>231</v>
      </c>
      <c r="D11" s="153"/>
      <c r="F11" s="182"/>
      <c r="G11" s="178"/>
      <c r="H11" s="178"/>
      <c r="I11" s="178"/>
      <c r="J11" s="183"/>
    </row>
    <row r="12" spans="1:10" ht="15" customHeight="1" x14ac:dyDescent="0.25">
      <c r="A12" s="19"/>
      <c r="B12" s="93"/>
      <c r="C12" s="91"/>
      <c r="D12" s="92"/>
      <c r="F12" s="182"/>
      <c r="G12" s="178"/>
      <c r="H12" s="178"/>
      <c r="I12" s="178"/>
      <c r="J12" s="183"/>
    </row>
    <row r="13" spans="1:10" ht="15" customHeight="1" x14ac:dyDescent="0.25">
      <c r="A13" s="19"/>
      <c r="B13" s="93"/>
      <c r="C13" s="91"/>
      <c r="D13" s="92"/>
      <c r="F13" s="182"/>
      <c r="G13" s="178"/>
      <c r="H13" s="178"/>
      <c r="I13" s="178"/>
      <c r="J13" s="183"/>
    </row>
    <row r="14" spans="1:10" ht="15" customHeight="1" x14ac:dyDescent="0.25">
      <c r="A14" s="19"/>
      <c r="B14" s="93"/>
      <c r="C14" s="91"/>
      <c r="D14" s="92"/>
      <c r="F14" s="182"/>
      <c r="G14" s="178"/>
      <c r="H14" s="178"/>
      <c r="I14" s="178"/>
      <c r="J14" s="183"/>
    </row>
    <row r="15" spans="1:10" ht="15" customHeight="1" x14ac:dyDescent="0.25">
      <c r="A15" s="19"/>
      <c r="B15" s="67"/>
      <c r="C15" s="152" t="s">
        <v>232</v>
      </c>
      <c r="D15" s="153"/>
      <c r="F15" s="182"/>
      <c r="G15" s="178"/>
      <c r="H15" s="178"/>
      <c r="I15" s="178"/>
      <c r="J15" s="183"/>
    </row>
    <row r="16" spans="1:10" ht="15" customHeight="1" x14ac:dyDescent="0.25">
      <c r="A16" s="19"/>
      <c r="B16" s="93"/>
      <c r="C16" s="91"/>
      <c r="D16" s="92"/>
      <c r="F16" s="182"/>
      <c r="G16" s="178"/>
      <c r="H16" s="178"/>
      <c r="I16" s="178"/>
      <c r="J16" s="183"/>
    </row>
    <row r="17" spans="1:10" ht="15" customHeight="1" x14ac:dyDescent="0.25">
      <c r="A17" s="19"/>
      <c r="B17" s="93"/>
      <c r="C17" s="91"/>
      <c r="D17" s="92"/>
      <c r="F17" s="182"/>
      <c r="G17" s="178"/>
      <c r="H17" s="178"/>
      <c r="I17" s="178"/>
      <c r="J17" s="183"/>
    </row>
    <row r="18" spans="1:10" ht="15" customHeight="1" thickBot="1" x14ac:dyDescent="0.3">
      <c r="A18" s="19"/>
      <c r="B18" s="161"/>
      <c r="C18" s="162"/>
      <c r="D18" s="163"/>
      <c r="F18" s="184"/>
      <c r="G18" s="185"/>
      <c r="H18" s="185"/>
      <c r="I18" s="185"/>
      <c r="J18" s="186"/>
    </row>
    <row r="19" spans="1:10" ht="15" customHeight="1" thickBot="1" x14ac:dyDescent="0.3">
      <c r="A19" s="19"/>
      <c r="B19" s="65">
        <v>2</v>
      </c>
      <c r="C19" s="154" t="s">
        <v>12</v>
      </c>
      <c r="D19" s="155"/>
    </row>
    <row r="20" spans="1:10" ht="15" customHeight="1" x14ac:dyDescent="0.25">
      <c r="A20" s="19"/>
      <c r="B20" s="66"/>
      <c r="C20" s="156" t="s">
        <v>233</v>
      </c>
      <c r="D20" s="157"/>
    </row>
    <row r="21" spans="1:10" ht="15" customHeight="1" x14ac:dyDescent="0.25">
      <c r="A21" s="10"/>
      <c r="B21" s="93"/>
      <c r="C21" s="91"/>
      <c r="D21" s="92"/>
    </row>
    <row r="22" spans="1:10" ht="15" customHeight="1" x14ac:dyDescent="0.25">
      <c r="A22" s="10"/>
      <c r="B22" s="93"/>
      <c r="C22" s="91"/>
      <c r="D22" s="92"/>
    </row>
    <row r="23" spans="1:10" ht="15" customHeight="1" thickBot="1" x14ac:dyDescent="0.3">
      <c r="A23" s="10"/>
      <c r="B23" s="161"/>
      <c r="C23" s="162"/>
      <c r="D23" s="163"/>
    </row>
    <row r="24" spans="1:10" ht="15" customHeight="1" thickBot="1" x14ac:dyDescent="0.3">
      <c r="A24" s="19"/>
      <c r="B24" s="65">
        <v>3</v>
      </c>
      <c r="C24" s="154" t="s">
        <v>177</v>
      </c>
      <c r="D24" s="155"/>
    </row>
    <row r="25" spans="1:10" ht="15" customHeight="1" x14ac:dyDescent="0.25">
      <c r="A25" s="19"/>
      <c r="B25" s="66"/>
      <c r="C25" s="156" t="s">
        <v>234</v>
      </c>
      <c r="D25" s="157"/>
    </row>
    <row r="26" spans="1:10" ht="15" customHeight="1" x14ac:dyDescent="0.25">
      <c r="A26" s="19"/>
      <c r="B26" s="93"/>
      <c r="C26" s="91"/>
      <c r="D26" s="92"/>
    </row>
    <row r="27" spans="1:10" ht="15" customHeight="1" x14ac:dyDescent="0.25">
      <c r="A27" s="19"/>
      <c r="B27" s="93"/>
      <c r="C27" s="91"/>
      <c r="D27" s="92"/>
    </row>
    <row r="28" spans="1:10" ht="15" customHeight="1" x14ac:dyDescent="0.25">
      <c r="A28" s="19"/>
      <c r="B28" s="93"/>
      <c r="C28" s="91"/>
      <c r="D28" s="92"/>
    </row>
    <row r="29" spans="1:10" ht="29.25" customHeight="1" x14ac:dyDescent="0.25">
      <c r="A29" s="19"/>
      <c r="B29" s="67"/>
      <c r="C29" s="152" t="s">
        <v>273</v>
      </c>
      <c r="D29" s="153"/>
    </row>
    <row r="30" spans="1:10" ht="15" customHeight="1" x14ac:dyDescent="0.25">
      <c r="A30" s="19"/>
      <c r="B30" s="93"/>
      <c r="C30" s="91"/>
      <c r="D30" s="92"/>
    </row>
    <row r="31" spans="1:10" ht="15" customHeight="1" x14ac:dyDescent="0.25">
      <c r="A31" s="19"/>
      <c r="B31" s="93"/>
      <c r="C31" s="91"/>
      <c r="D31" s="92"/>
    </row>
    <row r="32" spans="1:10" ht="15" customHeight="1" thickBot="1" x14ac:dyDescent="0.3">
      <c r="A32" s="19"/>
      <c r="B32" s="161"/>
      <c r="C32" s="162"/>
      <c r="D32" s="163"/>
    </row>
    <row r="33" spans="1:4" ht="15" customHeight="1" thickBot="1" x14ac:dyDescent="0.3">
      <c r="A33" s="19"/>
      <c r="B33" s="65">
        <v>4</v>
      </c>
      <c r="C33" s="154" t="s">
        <v>156</v>
      </c>
      <c r="D33" s="155"/>
    </row>
    <row r="34" spans="1:4" ht="15" customHeight="1" x14ac:dyDescent="0.25">
      <c r="A34" s="19"/>
      <c r="B34" s="66"/>
      <c r="C34" s="156" t="s">
        <v>248</v>
      </c>
      <c r="D34" s="157"/>
    </row>
    <row r="35" spans="1:4" ht="15" customHeight="1" x14ac:dyDescent="0.25">
      <c r="A35" s="19"/>
      <c r="B35" s="93"/>
      <c r="C35" s="91"/>
      <c r="D35" s="92"/>
    </row>
    <row r="36" spans="1:4" ht="15" customHeight="1" x14ac:dyDescent="0.25">
      <c r="A36" s="19"/>
      <c r="B36" s="93"/>
      <c r="C36" s="91"/>
      <c r="D36" s="92"/>
    </row>
    <row r="37" spans="1:4" ht="15" customHeight="1" x14ac:dyDescent="0.25">
      <c r="A37" s="19"/>
      <c r="B37" s="93"/>
      <c r="C37" s="91"/>
      <c r="D37" s="92"/>
    </row>
    <row r="38" spans="1:4" ht="15" customHeight="1" x14ac:dyDescent="0.25">
      <c r="A38" s="19"/>
      <c r="B38" s="67"/>
      <c r="C38" s="152" t="s">
        <v>253</v>
      </c>
      <c r="D38" s="153"/>
    </row>
    <row r="39" spans="1:4" ht="15" customHeight="1" x14ac:dyDescent="0.25">
      <c r="A39" s="19"/>
      <c r="B39" s="93"/>
      <c r="C39" s="91"/>
      <c r="D39" s="92"/>
    </row>
    <row r="40" spans="1:4" s="19" customFormat="1" ht="15" customHeight="1" x14ac:dyDescent="0.25">
      <c r="B40" s="93"/>
      <c r="C40" s="91"/>
      <c r="D40" s="92"/>
    </row>
    <row r="41" spans="1:4" ht="15" customHeight="1" x14ac:dyDescent="0.25">
      <c r="A41" s="19"/>
      <c r="B41" s="93"/>
      <c r="C41" s="91"/>
      <c r="D41" s="92"/>
    </row>
    <row r="42" spans="1:4" ht="15" customHeight="1" x14ac:dyDescent="0.25">
      <c r="A42" s="19"/>
      <c r="B42" s="67"/>
      <c r="C42" s="152" t="s">
        <v>249</v>
      </c>
      <c r="D42" s="153"/>
    </row>
    <row r="43" spans="1:4" ht="15" customHeight="1" x14ac:dyDescent="0.25">
      <c r="A43" s="19"/>
      <c r="B43" s="93"/>
      <c r="C43" s="91"/>
      <c r="D43" s="92"/>
    </row>
    <row r="44" spans="1:4" ht="15" customHeight="1" x14ac:dyDescent="0.25">
      <c r="A44" s="19"/>
      <c r="B44" s="93"/>
      <c r="C44" s="91"/>
      <c r="D44" s="92"/>
    </row>
    <row r="45" spans="1:4" ht="15" customHeight="1" thickBot="1" x14ac:dyDescent="0.3">
      <c r="A45" s="19"/>
      <c r="B45" s="161"/>
      <c r="C45" s="162"/>
      <c r="D45" s="163"/>
    </row>
    <row r="46" spans="1:4" ht="15" customHeight="1" thickBot="1" x14ac:dyDescent="0.3">
      <c r="A46" s="19"/>
      <c r="B46" s="65">
        <v>5</v>
      </c>
      <c r="C46" s="154" t="s">
        <v>182</v>
      </c>
      <c r="D46" s="155"/>
    </row>
    <row r="47" spans="1:4" ht="15" customHeight="1" x14ac:dyDescent="0.25">
      <c r="A47" s="19"/>
      <c r="B47" s="66"/>
      <c r="C47" s="156" t="s">
        <v>274</v>
      </c>
      <c r="D47" s="157"/>
    </row>
    <row r="48" spans="1:4" ht="15" customHeight="1" x14ac:dyDescent="0.25">
      <c r="A48" s="19"/>
      <c r="B48" s="93"/>
      <c r="C48" s="91"/>
      <c r="D48" s="92"/>
    </row>
    <row r="49" spans="1:4" s="19" customFormat="1" ht="15" customHeight="1" x14ac:dyDescent="0.25">
      <c r="B49" s="93"/>
      <c r="C49" s="91"/>
      <c r="D49" s="92"/>
    </row>
    <row r="50" spans="1:4" ht="15" customHeight="1" x14ac:dyDescent="0.25">
      <c r="A50" s="19"/>
      <c r="B50" s="93"/>
      <c r="C50" s="91"/>
      <c r="D50" s="92"/>
    </row>
    <row r="51" spans="1:4" ht="15" customHeight="1" x14ac:dyDescent="0.25">
      <c r="A51" s="19"/>
      <c r="B51" s="67"/>
      <c r="C51" s="152" t="s">
        <v>250</v>
      </c>
      <c r="D51" s="153"/>
    </row>
    <row r="52" spans="1:4" ht="15" customHeight="1" x14ac:dyDescent="0.25">
      <c r="A52" s="19"/>
      <c r="B52" s="93"/>
      <c r="C52" s="91"/>
      <c r="D52" s="92"/>
    </row>
    <row r="53" spans="1:4" s="19" customFormat="1" ht="15" customHeight="1" x14ac:dyDescent="0.25">
      <c r="B53" s="93"/>
      <c r="C53" s="91"/>
      <c r="D53" s="92"/>
    </row>
    <row r="54" spans="1:4" ht="15" customHeight="1" x14ac:dyDescent="0.25">
      <c r="A54" s="19"/>
      <c r="B54" s="93"/>
      <c r="C54" s="91"/>
      <c r="D54" s="92"/>
    </row>
    <row r="55" spans="1:4" ht="15" customHeight="1" x14ac:dyDescent="0.25">
      <c r="A55" s="19"/>
      <c r="B55" s="67"/>
      <c r="C55" s="152" t="s">
        <v>251</v>
      </c>
      <c r="D55" s="153"/>
    </row>
    <row r="56" spans="1:4" ht="15" customHeight="1" x14ac:dyDescent="0.25">
      <c r="A56" s="19"/>
      <c r="B56" s="93"/>
      <c r="C56" s="91"/>
      <c r="D56" s="92"/>
    </row>
    <row r="57" spans="1:4" ht="15" customHeight="1" x14ac:dyDescent="0.25">
      <c r="A57" s="19"/>
      <c r="B57" s="93"/>
      <c r="C57" s="91"/>
      <c r="D57" s="92"/>
    </row>
    <row r="58" spans="1:4" ht="15" customHeight="1" x14ac:dyDescent="0.25">
      <c r="A58" s="19"/>
      <c r="B58" s="98"/>
      <c r="C58" s="99"/>
      <c r="D58" s="100"/>
    </row>
  </sheetData>
  <mergeCells count="32">
    <mergeCell ref="F6:J6"/>
    <mergeCell ref="F8:J18"/>
    <mergeCell ref="B56:D58"/>
    <mergeCell ref="B39:D41"/>
    <mergeCell ref="B12:D14"/>
    <mergeCell ref="B16:D18"/>
    <mergeCell ref="B21:D23"/>
    <mergeCell ref="B26:D28"/>
    <mergeCell ref="B30:D32"/>
    <mergeCell ref="B35:D37"/>
    <mergeCell ref="C47:D47"/>
    <mergeCell ref="C51:D51"/>
    <mergeCell ref="C55:D55"/>
    <mergeCell ref="B48:D50"/>
    <mergeCell ref="B52:D54"/>
    <mergeCell ref="C38:D38"/>
    <mergeCell ref="C42:D42"/>
    <mergeCell ref="C46:D46"/>
    <mergeCell ref="B43:D45"/>
    <mergeCell ref="C25:D25"/>
    <mergeCell ref="C29:D29"/>
    <mergeCell ref="C33:D33"/>
    <mergeCell ref="C34:D34"/>
    <mergeCell ref="C15:D15"/>
    <mergeCell ref="C19:D19"/>
    <mergeCell ref="C20:D20"/>
    <mergeCell ref="C24:D24"/>
    <mergeCell ref="B1:D1"/>
    <mergeCell ref="C6:D6"/>
    <mergeCell ref="C7:D7"/>
    <mergeCell ref="C11:D11"/>
    <mergeCell ref="B8:D10"/>
  </mergeCells>
  <pageMargins left="0.7" right="0.7" top="0.75" bottom="0.75" header="0.3" footer="0.3"/>
  <pageSetup paperSize="9" scale="69" orientation="portrait" cellComments="atEn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Q59"/>
  <sheetViews>
    <sheetView zoomScaleNormal="100" workbookViewId="0">
      <selection activeCell="C3" sqref="C3"/>
    </sheetView>
  </sheetViews>
  <sheetFormatPr baseColWidth="10" defaultRowHeight="15" x14ac:dyDescent="0.25"/>
  <cols>
    <col min="1" max="1" width="6.85546875" customWidth="1"/>
    <col min="2" max="2" width="6" customWidth="1"/>
    <col min="3" max="3" width="61.140625" style="10" customWidth="1"/>
    <col min="4" max="4" width="4.85546875" style="10" customWidth="1"/>
    <col min="5" max="5" width="1.5703125" style="10" customWidth="1"/>
    <col min="6" max="6" width="5.140625" customWidth="1"/>
    <col min="7" max="7" width="11.85546875" customWidth="1"/>
    <col min="8" max="8" width="34" customWidth="1"/>
    <col min="10" max="12" width="11.42578125" hidden="1" customWidth="1"/>
    <col min="14" max="14" width="11.5703125" customWidth="1"/>
  </cols>
  <sheetData>
    <row r="1" spans="1:17" ht="21.75" thickBot="1" x14ac:dyDescent="0.4">
      <c r="B1" s="122" t="s">
        <v>83</v>
      </c>
      <c r="C1" s="123"/>
      <c r="D1" s="123"/>
      <c r="E1" s="123"/>
      <c r="F1" s="124"/>
      <c r="G1" s="17"/>
      <c r="H1" s="17"/>
      <c r="I1" s="17"/>
      <c r="J1" s="17"/>
      <c r="K1" s="12"/>
    </row>
    <row r="2" spans="1:17" ht="15.75" thickBot="1" x14ac:dyDescent="0.3">
      <c r="G2" s="14"/>
      <c r="H2" s="14"/>
      <c r="I2" s="14"/>
      <c r="J2" s="14"/>
    </row>
    <row r="3" spans="1:17" ht="15.75" thickBot="1" x14ac:dyDescent="0.3">
      <c r="A3" s="133" t="s">
        <v>89</v>
      </c>
      <c r="B3" s="133"/>
      <c r="D3" s="134" t="s">
        <v>199</v>
      </c>
      <c r="E3" s="134"/>
      <c r="F3" s="134"/>
      <c r="G3" s="87"/>
      <c r="M3" s="128" t="s">
        <v>149</v>
      </c>
      <c r="N3" s="144"/>
      <c r="O3" s="144"/>
      <c r="P3" s="144"/>
      <c r="Q3" s="129"/>
    </row>
    <row r="4" spans="1:17" ht="15.75" thickBot="1" x14ac:dyDescent="0.3">
      <c r="A4" s="133" t="s">
        <v>90</v>
      </c>
      <c r="B4" s="133"/>
      <c r="F4" s="23"/>
      <c r="M4" s="19"/>
      <c r="N4" s="19"/>
      <c r="O4" s="19"/>
      <c r="P4" s="19"/>
      <c r="Q4" s="19"/>
    </row>
    <row r="5" spans="1:17" ht="15.75" thickBot="1" x14ac:dyDescent="0.3">
      <c r="H5" s="15"/>
      <c r="I5" s="15"/>
      <c r="J5" s="15"/>
      <c r="K5" s="15"/>
      <c r="M5" s="179" t="s">
        <v>299</v>
      </c>
      <c r="N5" s="180"/>
      <c r="O5" s="180"/>
      <c r="P5" s="180"/>
      <c r="Q5" s="181"/>
    </row>
    <row r="6" spans="1:17" ht="15.75" thickBot="1" x14ac:dyDescent="0.3">
      <c r="B6" s="13">
        <v>1</v>
      </c>
      <c r="C6" s="144" t="s">
        <v>12</v>
      </c>
      <c r="D6" s="144"/>
      <c r="E6" s="144"/>
      <c r="F6" s="144"/>
      <c r="G6" s="169" t="s">
        <v>88</v>
      </c>
      <c r="H6" s="170"/>
      <c r="I6" s="16"/>
      <c r="J6" s="16" t="s">
        <v>192</v>
      </c>
      <c r="K6" s="15" t="s">
        <v>191</v>
      </c>
      <c r="M6" s="182"/>
      <c r="N6" s="178"/>
      <c r="O6" s="178"/>
      <c r="P6" s="178"/>
      <c r="Q6" s="183"/>
    </row>
    <row r="7" spans="1:17" x14ac:dyDescent="0.25">
      <c r="B7" s="28" t="s">
        <v>13</v>
      </c>
      <c r="C7" s="29" t="s">
        <v>19</v>
      </c>
      <c r="D7" s="29"/>
      <c r="E7" s="29"/>
      <c r="F7" s="34"/>
      <c r="G7" s="49"/>
      <c r="H7" s="48"/>
      <c r="I7" s="15"/>
      <c r="J7" s="15" t="s">
        <v>13</v>
      </c>
      <c r="K7" s="46">
        <v>0</v>
      </c>
      <c r="M7" s="182"/>
      <c r="N7" s="178"/>
      <c r="O7" s="178"/>
      <c r="P7" s="178"/>
      <c r="Q7" s="183"/>
    </row>
    <row r="8" spans="1:17" ht="30" x14ac:dyDescent="0.25">
      <c r="B8" s="30" t="s">
        <v>62</v>
      </c>
      <c r="C8" s="31" t="s">
        <v>180</v>
      </c>
      <c r="D8" s="31"/>
      <c r="E8" s="31"/>
      <c r="F8" s="14"/>
      <c r="G8" s="93"/>
      <c r="H8" s="92"/>
      <c r="M8" s="182"/>
      <c r="N8" s="178"/>
      <c r="O8" s="178"/>
      <c r="P8" s="178"/>
      <c r="Q8" s="183"/>
    </row>
    <row r="9" spans="1:17" ht="30" x14ac:dyDescent="0.25">
      <c r="B9" s="30" t="s">
        <v>63</v>
      </c>
      <c r="C9" s="31" t="s">
        <v>275</v>
      </c>
      <c r="D9" s="31"/>
      <c r="E9" s="31"/>
      <c r="F9" s="14"/>
      <c r="G9" s="93"/>
      <c r="H9" s="92"/>
      <c r="M9" s="182"/>
      <c r="N9" s="178"/>
      <c r="O9" s="178"/>
      <c r="P9" s="178"/>
      <c r="Q9" s="183"/>
    </row>
    <row r="10" spans="1:17" ht="30" x14ac:dyDescent="0.25">
      <c r="B10" s="30" t="s">
        <v>64</v>
      </c>
      <c r="C10" s="31" t="s">
        <v>61</v>
      </c>
      <c r="D10" s="31"/>
      <c r="E10" s="31"/>
      <c r="F10" s="14"/>
      <c r="G10" s="93"/>
      <c r="H10" s="92"/>
      <c r="M10" s="182"/>
      <c r="N10" s="178"/>
      <c r="O10" s="178"/>
      <c r="P10" s="178"/>
      <c r="Q10" s="183"/>
    </row>
    <row r="11" spans="1:17" x14ac:dyDescent="0.25">
      <c r="B11" s="28" t="s">
        <v>60</v>
      </c>
      <c r="C11" s="29" t="s">
        <v>276</v>
      </c>
      <c r="D11" s="29"/>
      <c r="E11" s="29"/>
      <c r="F11" s="34"/>
      <c r="G11" s="49"/>
      <c r="H11" s="48"/>
      <c r="J11" t="s">
        <v>60</v>
      </c>
      <c r="K11" s="47">
        <v>0</v>
      </c>
      <c r="M11" s="182"/>
      <c r="N11" s="178"/>
      <c r="O11" s="178"/>
      <c r="P11" s="178"/>
      <c r="Q11" s="183"/>
    </row>
    <row r="12" spans="1:17" s="19" customFormat="1" ht="30" x14ac:dyDescent="0.25">
      <c r="B12" s="30" t="s">
        <v>67</v>
      </c>
      <c r="C12" s="31" t="s">
        <v>277</v>
      </c>
      <c r="D12" s="31"/>
      <c r="E12" s="31"/>
      <c r="F12" s="14"/>
      <c r="G12" s="93"/>
      <c r="H12" s="92"/>
      <c r="M12" s="182"/>
      <c r="N12" s="178"/>
      <c r="O12" s="178"/>
      <c r="P12" s="178"/>
      <c r="Q12" s="183"/>
    </row>
    <row r="13" spans="1:17" ht="30" x14ac:dyDescent="0.25">
      <c r="B13" s="30" t="s">
        <v>68</v>
      </c>
      <c r="C13" s="31" t="s">
        <v>278</v>
      </c>
      <c r="D13" s="31"/>
      <c r="E13" s="31"/>
      <c r="F13" s="14"/>
      <c r="G13" s="93"/>
      <c r="H13" s="92"/>
      <c r="M13" s="182"/>
      <c r="N13" s="178"/>
      <c r="O13" s="178"/>
      <c r="P13" s="178"/>
      <c r="Q13" s="183"/>
    </row>
    <row r="14" spans="1:17" ht="30.75" thickBot="1" x14ac:dyDescent="0.3">
      <c r="B14" s="30" t="s">
        <v>69</v>
      </c>
      <c r="C14" s="31" t="s">
        <v>66</v>
      </c>
      <c r="D14" s="31"/>
      <c r="E14" s="31"/>
      <c r="F14" s="14"/>
      <c r="G14" s="161"/>
      <c r="H14" s="163"/>
      <c r="M14" s="182"/>
      <c r="N14" s="178"/>
      <c r="O14" s="178"/>
      <c r="P14" s="178"/>
      <c r="Q14" s="183"/>
    </row>
    <row r="15" spans="1:17" ht="15.75" thickBot="1" x14ac:dyDescent="0.3">
      <c r="B15" s="13">
        <v>2</v>
      </c>
      <c r="C15" s="144" t="s">
        <v>14</v>
      </c>
      <c r="D15" s="144"/>
      <c r="E15" s="144"/>
      <c r="F15" s="144"/>
      <c r="G15" s="169"/>
      <c r="H15" s="170"/>
      <c r="M15" s="184"/>
      <c r="N15" s="185"/>
      <c r="O15" s="185"/>
      <c r="P15" s="185"/>
      <c r="Q15" s="186"/>
    </row>
    <row r="16" spans="1:17" x14ac:dyDescent="0.25">
      <c r="B16" s="28" t="s">
        <v>38</v>
      </c>
      <c r="C16" s="29" t="s">
        <v>18</v>
      </c>
      <c r="D16" s="29"/>
      <c r="E16" s="29"/>
      <c r="F16" s="34"/>
      <c r="G16" s="49"/>
      <c r="H16" s="48"/>
      <c r="J16" t="s">
        <v>38</v>
      </c>
      <c r="K16" s="47">
        <v>0</v>
      </c>
    </row>
    <row r="17" spans="2:11" x14ac:dyDescent="0.25">
      <c r="B17" s="30" t="s">
        <v>39</v>
      </c>
      <c r="C17" s="31" t="s">
        <v>16</v>
      </c>
      <c r="D17" s="31"/>
      <c r="E17" s="31"/>
      <c r="F17" s="14"/>
      <c r="G17" s="93"/>
      <c r="H17" s="92"/>
    </row>
    <row r="18" spans="2:11" x14ac:dyDescent="0.25">
      <c r="B18" s="30" t="s">
        <v>40</v>
      </c>
      <c r="C18" s="31" t="s">
        <v>17</v>
      </c>
      <c r="D18" s="31"/>
      <c r="E18" s="31"/>
      <c r="F18" s="14"/>
      <c r="G18" s="93"/>
      <c r="H18" s="92"/>
      <c r="I18" s="18"/>
    </row>
    <row r="19" spans="2:11" x14ac:dyDescent="0.25">
      <c r="B19" s="30" t="s">
        <v>41</v>
      </c>
      <c r="C19" s="31" t="s">
        <v>279</v>
      </c>
      <c r="D19" s="31"/>
      <c r="E19" s="31"/>
      <c r="F19" s="14"/>
      <c r="G19" s="93"/>
      <c r="H19" s="92"/>
    </row>
    <row r="20" spans="2:11" s="19" customFormat="1" x14ac:dyDescent="0.25">
      <c r="B20" s="28" t="s">
        <v>42</v>
      </c>
      <c r="C20" s="29" t="s">
        <v>280</v>
      </c>
      <c r="D20" s="29"/>
      <c r="E20" s="29"/>
      <c r="F20" s="34"/>
      <c r="G20" s="49"/>
      <c r="H20" s="48"/>
      <c r="J20" s="19" t="s">
        <v>42</v>
      </c>
      <c r="K20" s="47">
        <v>0</v>
      </c>
    </row>
    <row r="21" spans="2:11" s="19" customFormat="1" x14ac:dyDescent="0.25">
      <c r="B21" s="30" t="s">
        <v>43</v>
      </c>
      <c r="C21" s="31" t="s">
        <v>25</v>
      </c>
      <c r="D21" s="31"/>
      <c r="E21" s="31"/>
      <c r="F21" s="14"/>
      <c r="G21" s="93"/>
      <c r="H21" s="92"/>
    </row>
    <row r="22" spans="2:11" s="19" customFormat="1" x14ac:dyDescent="0.25">
      <c r="B22" s="30" t="s">
        <v>44</v>
      </c>
      <c r="C22" s="31" t="s">
        <v>24</v>
      </c>
      <c r="D22" s="31"/>
      <c r="E22" s="31"/>
      <c r="F22" s="14"/>
      <c r="G22" s="93"/>
      <c r="H22" s="92"/>
    </row>
    <row r="23" spans="2:11" s="18" customFormat="1" x14ac:dyDescent="0.25">
      <c r="B23" s="28" t="s">
        <v>70</v>
      </c>
      <c r="C23" s="29" t="s">
        <v>282</v>
      </c>
      <c r="D23" s="29"/>
      <c r="E23" s="29"/>
      <c r="F23" s="34"/>
      <c r="G23" s="49"/>
      <c r="H23" s="48"/>
      <c r="J23" s="19" t="s">
        <v>70</v>
      </c>
      <c r="K23" s="47">
        <v>0</v>
      </c>
    </row>
    <row r="24" spans="2:11" s="18" customFormat="1" x14ac:dyDescent="0.25">
      <c r="B24" s="30" t="s">
        <v>71</v>
      </c>
      <c r="C24" s="31" t="s">
        <v>20</v>
      </c>
      <c r="D24" s="31"/>
      <c r="E24" s="31"/>
      <c r="F24" s="14"/>
      <c r="G24" s="164"/>
      <c r="H24" s="165"/>
    </row>
    <row r="25" spans="2:11" x14ac:dyDescent="0.25">
      <c r="B25" s="30" t="s">
        <v>72</v>
      </c>
      <c r="C25" s="31" t="s">
        <v>21</v>
      </c>
      <c r="D25" s="31"/>
      <c r="E25" s="31"/>
      <c r="F25" s="14"/>
      <c r="G25" s="164"/>
      <c r="H25" s="165"/>
    </row>
    <row r="26" spans="2:11" s="19" customFormat="1" x14ac:dyDescent="0.25">
      <c r="B26" s="30" t="s">
        <v>73</v>
      </c>
      <c r="C26" s="31" t="s">
        <v>22</v>
      </c>
      <c r="D26" s="31"/>
      <c r="E26" s="31"/>
      <c r="F26" s="14"/>
      <c r="G26" s="164"/>
      <c r="H26" s="165"/>
    </row>
    <row r="27" spans="2:11" s="19" customFormat="1" x14ac:dyDescent="0.25">
      <c r="B27" s="28" t="s">
        <v>74</v>
      </c>
      <c r="C27" s="29" t="s">
        <v>281</v>
      </c>
      <c r="D27" s="29"/>
      <c r="E27" s="29"/>
      <c r="F27" s="34"/>
      <c r="G27" s="49"/>
      <c r="H27" s="48"/>
      <c r="J27" s="19" t="s">
        <v>74</v>
      </c>
      <c r="K27" s="47">
        <v>0</v>
      </c>
    </row>
    <row r="28" spans="2:11" s="19" customFormat="1" x14ac:dyDescent="0.25">
      <c r="B28" s="30" t="s">
        <v>75</v>
      </c>
      <c r="C28" s="31" t="s">
        <v>23</v>
      </c>
      <c r="D28" s="31"/>
      <c r="E28" s="31"/>
      <c r="F28" s="14"/>
      <c r="G28" s="93"/>
      <c r="H28" s="92"/>
    </row>
    <row r="29" spans="2:11" ht="15.75" thickBot="1" x14ac:dyDescent="0.3">
      <c r="B29" s="30" t="s">
        <v>76</v>
      </c>
      <c r="C29" s="31" t="s">
        <v>24</v>
      </c>
      <c r="D29" s="31"/>
      <c r="E29" s="31"/>
      <c r="F29" s="14"/>
      <c r="G29" s="161"/>
      <c r="H29" s="163"/>
    </row>
    <row r="30" spans="2:11" ht="15.75" thickBot="1" x14ac:dyDescent="0.3">
      <c r="B30" s="13">
        <v>3</v>
      </c>
      <c r="C30" s="144" t="s">
        <v>15</v>
      </c>
      <c r="D30" s="144"/>
      <c r="E30" s="144"/>
      <c r="F30" s="144"/>
      <c r="G30" s="169"/>
      <c r="H30" s="170"/>
    </row>
    <row r="31" spans="2:11" x14ac:dyDescent="0.25">
      <c r="B31" s="28" t="s">
        <v>77</v>
      </c>
      <c r="C31" s="29" t="s">
        <v>26</v>
      </c>
      <c r="D31" s="29"/>
      <c r="E31" s="29"/>
      <c r="F31" s="34"/>
      <c r="G31" s="49"/>
      <c r="H31" s="48"/>
      <c r="J31" t="s">
        <v>77</v>
      </c>
      <c r="K31" s="47">
        <v>0</v>
      </c>
    </row>
    <row r="32" spans="2:11" x14ac:dyDescent="0.25">
      <c r="B32" s="30" t="s">
        <v>78</v>
      </c>
      <c r="C32" s="31" t="s">
        <v>27</v>
      </c>
      <c r="D32" s="31"/>
      <c r="E32" s="31"/>
      <c r="F32" s="14"/>
      <c r="G32" s="93"/>
      <c r="H32" s="92"/>
    </row>
    <row r="33" spans="2:11" x14ac:dyDescent="0.25">
      <c r="B33" s="30" t="s">
        <v>79</v>
      </c>
      <c r="C33" s="31" t="s">
        <v>28</v>
      </c>
      <c r="D33" s="31"/>
      <c r="E33" s="31"/>
      <c r="F33" s="14"/>
      <c r="G33" s="93"/>
      <c r="H33" s="92"/>
    </row>
    <row r="34" spans="2:11" x14ac:dyDescent="0.25">
      <c r="B34" s="28" t="s">
        <v>80</v>
      </c>
      <c r="C34" s="29" t="s">
        <v>29</v>
      </c>
      <c r="D34" s="29"/>
      <c r="E34" s="29"/>
      <c r="F34" s="34"/>
      <c r="G34" s="49"/>
      <c r="H34" s="29"/>
      <c r="J34" t="s">
        <v>80</v>
      </c>
      <c r="K34" s="47">
        <v>0</v>
      </c>
    </row>
    <row r="35" spans="2:11" ht="30" x14ac:dyDescent="0.25">
      <c r="B35" s="30" t="s">
        <v>81</v>
      </c>
      <c r="C35" s="31" t="s">
        <v>33</v>
      </c>
      <c r="D35" s="31"/>
      <c r="E35" s="31"/>
      <c r="F35" s="14"/>
      <c r="G35" s="93"/>
      <c r="H35" s="92"/>
    </row>
    <row r="36" spans="2:11" x14ac:dyDescent="0.25">
      <c r="B36" s="30" t="s">
        <v>82</v>
      </c>
      <c r="C36" s="31" t="s">
        <v>34</v>
      </c>
      <c r="D36" s="31"/>
      <c r="E36" s="31"/>
      <c r="F36" s="14"/>
      <c r="G36" s="93"/>
      <c r="H36" s="92"/>
    </row>
    <row r="37" spans="2:11" x14ac:dyDescent="0.25">
      <c r="B37" s="28" t="s">
        <v>107</v>
      </c>
      <c r="C37" s="29" t="s">
        <v>30</v>
      </c>
      <c r="D37" s="29"/>
      <c r="E37" s="29"/>
      <c r="F37" s="34"/>
      <c r="G37" s="49"/>
      <c r="H37" s="48"/>
      <c r="J37" t="s">
        <v>107</v>
      </c>
      <c r="K37" s="47">
        <v>0</v>
      </c>
    </row>
    <row r="38" spans="2:11" x14ac:dyDescent="0.25">
      <c r="B38" s="30" t="s">
        <v>108</v>
      </c>
      <c r="C38" s="31" t="s">
        <v>31</v>
      </c>
      <c r="D38" s="31"/>
      <c r="E38" s="31"/>
      <c r="F38" s="14"/>
      <c r="G38" s="93"/>
      <c r="H38" s="92"/>
    </row>
    <row r="39" spans="2:11" ht="45" x14ac:dyDescent="0.25">
      <c r="B39" s="30" t="s">
        <v>109</v>
      </c>
      <c r="C39" s="31" t="s">
        <v>32</v>
      </c>
      <c r="D39" s="31"/>
      <c r="E39" s="31"/>
      <c r="F39" s="14"/>
      <c r="G39" s="93"/>
      <c r="H39" s="92"/>
    </row>
    <row r="40" spans="2:11" x14ac:dyDescent="0.25">
      <c r="B40" s="28" t="s">
        <v>110</v>
      </c>
      <c r="C40" s="29" t="s">
        <v>35</v>
      </c>
      <c r="D40" s="29"/>
      <c r="E40" s="29"/>
      <c r="F40" s="34"/>
      <c r="G40" s="49"/>
      <c r="H40" s="48"/>
      <c r="J40" t="s">
        <v>110</v>
      </c>
      <c r="K40" s="47">
        <v>0</v>
      </c>
    </row>
    <row r="41" spans="2:11" ht="30" x14ac:dyDescent="0.25">
      <c r="B41" s="30" t="s">
        <v>111</v>
      </c>
      <c r="C41" s="31" t="s">
        <v>36</v>
      </c>
      <c r="D41" s="31"/>
      <c r="E41" s="31"/>
      <c r="F41" s="14"/>
      <c r="G41" s="164"/>
      <c r="H41" s="165"/>
    </row>
    <row r="42" spans="2:11" ht="30" x14ac:dyDescent="0.25">
      <c r="B42" s="30" t="s">
        <v>112</v>
      </c>
      <c r="C42" s="31" t="s">
        <v>144</v>
      </c>
      <c r="D42" s="31"/>
      <c r="E42" s="31"/>
      <c r="F42" s="14"/>
      <c r="G42" s="164"/>
      <c r="H42" s="165"/>
    </row>
    <row r="43" spans="2:11" ht="15.75" thickBot="1" x14ac:dyDescent="0.3">
      <c r="B43" s="30" t="s">
        <v>113</v>
      </c>
      <c r="C43" s="31" t="s">
        <v>37</v>
      </c>
      <c r="D43" s="31"/>
      <c r="E43" s="31"/>
      <c r="F43" s="14"/>
      <c r="G43" s="164"/>
      <c r="H43" s="165"/>
    </row>
    <row r="44" spans="2:11" ht="15.75" thickBot="1" x14ac:dyDescent="0.3">
      <c r="B44" s="11">
        <v>4</v>
      </c>
      <c r="C44" s="168" t="s">
        <v>130</v>
      </c>
      <c r="D44" s="168"/>
      <c r="E44" s="168"/>
      <c r="F44" s="168"/>
      <c r="G44" s="128"/>
      <c r="H44" s="129"/>
    </row>
    <row r="45" spans="2:11" x14ac:dyDescent="0.25">
      <c r="B45" s="28" t="s">
        <v>121</v>
      </c>
      <c r="C45" s="166" t="s">
        <v>114</v>
      </c>
      <c r="D45" s="166"/>
      <c r="E45" s="166"/>
      <c r="F45" s="166"/>
      <c r="G45" s="49"/>
      <c r="H45" s="48"/>
      <c r="J45" t="s">
        <v>121</v>
      </c>
      <c r="K45" s="47">
        <v>0</v>
      </c>
    </row>
    <row r="46" spans="2:11" ht="30" x14ac:dyDescent="0.25">
      <c r="B46" s="30" t="s">
        <v>131</v>
      </c>
      <c r="C46" s="31" t="s">
        <v>115</v>
      </c>
      <c r="D46" s="31"/>
      <c r="E46" s="31"/>
      <c r="F46" s="14"/>
      <c r="G46" s="93"/>
      <c r="H46" s="92"/>
    </row>
    <row r="47" spans="2:11" ht="30" x14ac:dyDescent="0.25">
      <c r="B47" s="30" t="s">
        <v>132</v>
      </c>
      <c r="C47" s="31" t="s">
        <v>116</v>
      </c>
      <c r="D47" s="31"/>
      <c r="E47" s="31"/>
      <c r="F47" s="14"/>
      <c r="G47" s="93"/>
      <c r="H47" s="92"/>
    </row>
    <row r="48" spans="2:11" s="19" customFormat="1" x14ac:dyDescent="0.25">
      <c r="B48" s="28" t="s">
        <v>122</v>
      </c>
      <c r="C48" s="167" t="s">
        <v>123</v>
      </c>
      <c r="D48" s="167"/>
      <c r="E48" s="167"/>
      <c r="F48" s="167"/>
      <c r="G48" s="49"/>
      <c r="H48" s="48"/>
      <c r="J48" s="19" t="s">
        <v>122</v>
      </c>
      <c r="K48" s="47">
        <v>0</v>
      </c>
    </row>
    <row r="49" spans="2:12" s="19" customFormat="1" x14ac:dyDescent="0.25">
      <c r="B49" s="30" t="s">
        <v>133</v>
      </c>
      <c r="C49" s="31" t="s">
        <v>125</v>
      </c>
      <c r="D49" s="31"/>
      <c r="E49" s="31"/>
      <c r="F49" s="14"/>
      <c r="G49" s="164"/>
      <c r="H49" s="165"/>
    </row>
    <row r="50" spans="2:12" s="19" customFormat="1" x14ac:dyDescent="0.25">
      <c r="B50" s="30" t="s">
        <v>134</v>
      </c>
      <c r="C50" s="31" t="s">
        <v>283</v>
      </c>
      <c r="D50" s="31"/>
      <c r="E50" s="31"/>
      <c r="F50" s="14"/>
      <c r="G50" s="164"/>
      <c r="H50" s="165"/>
    </row>
    <row r="51" spans="2:12" s="19" customFormat="1" x14ac:dyDescent="0.25">
      <c r="B51" s="30" t="s">
        <v>135</v>
      </c>
      <c r="C51" s="31" t="s">
        <v>284</v>
      </c>
      <c r="D51" s="31"/>
      <c r="E51" s="31"/>
      <c r="F51" s="14"/>
      <c r="G51" s="164"/>
      <c r="H51" s="165"/>
    </row>
    <row r="52" spans="2:12" x14ac:dyDescent="0.25">
      <c r="B52" s="28" t="s">
        <v>124</v>
      </c>
      <c r="C52" s="29" t="s">
        <v>117</v>
      </c>
      <c r="D52" s="29"/>
      <c r="E52" s="29"/>
      <c r="F52" s="48"/>
      <c r="G52" s="49"/>
      <c r="H52" s="48"/>
      <c r="J52" t="s">
        <v>124</v>
      </c>
      <c r="K52" s="47">
        <v>0</v>
      </c>
    </row>
    <row r="53" spans="2:12" x14ac:dyDescent="0.25">
      <c r="B53" s="30" t="s">
        <v>136</v>
      </c>
      <c r="C53" s="31" t="s">
        <v>120</v>
      </c>
      <c r="D53" s="31"/>
      <c r="E53" s="31"/>
      <c r="F53" s="14"/>
      <c r="G53" s="164"/>
      <c r="H53" s="165"/>
    </row>
    <row r="54" spans="2:12" x14ac:dyDescent="0.25">
      <c r="B54" s="30" t="s">
        <v>137</v>
      </c>
      <c r="C54" s="31" t="s">
        <v>118</v>
      </c>
      <c r="D54" s="31"/>
      <c r="E54" s="31"/>
      <c r="F54" s="14"/>
      <c r="G54" s="164"/>
      <c r="H54" s="165"/>
      <c r="J54" s="14"/>
      <c r="K54" s="14"/>
    </row>
    <row r="55" spans="2:12" x14ac:dyDescent="0.25">
      <c r="B55" s="30" t="s">
        <v>138</v>
      </c>
      <c r="C55" s="31" t="s">
        <v>119</v>
      </c>
      <c r="D55" s="31"/>
      <c r="E55" s="31"/>
      <c r="F55" s="14"/>
      <c r="G55" s="164"/>
      <c r="H55" s="165"/>
      <c r="K55" s="35"/>
      <c r="L55" s="14"/>
    </row>
    <row r="56" spans="2:12" s="19" customFormat="1" x14ac:dyDescent="0.25">
      <c r="B56" s="28" t="s">
        <v>126</v>
      </c>
      <c r="C56" s="29" t="s">
        <v>127</v>
      </c>
      <c r="D56" s="29"/>
      <c r="E56" s="29"/>
      <c r="F56" s="48"/>
      <c r="G56" s="49"/>
      <c r="H56" s="48"/>
      <c r="J56" s="19" t="s">
        <v>126</v>
      </c>
      <c r="K56" s="47">
        <v>0</v>
      </c>
    </row>
    <row r="57" spans="2:12" x14ac:dyDescent="0.25">
      <c r="B57" s="30" t="s">
        <v>139</v>
      </c>
      <c r="C57" s="31" t="s">
        <v>128</v>
      </c>
      <c r="D57" s="31"/>
      <c r="E57" s="31"/>
      <c r="F57" s="14"/>
      <c r="G57" s="93"/>
      <c r="H57" s="92"/>
    </row>
    <row r="58" spans="2:12" x14ac:dyDescent="0.25">
      <c r="B58" s="32" t="s">
        <v>140</v>
      </c>
      <c r="C58" s="33" t="s">
        <v>129</v>
      </c>
      <c r="D58" s="33"/>
      <c r="E58" s="33"/>
      <c r="F58" s="35"/>
      <c r="G58" s="98"/>
      <c r="H58" s="100"/>
    </row>
    <row r="59" spans="2:12" s="19" customFormat="1" x14ac:dyDescent="0.25">
      <c r="C59" s="10"/>
      <c r="D59" s="10"/>
      <c r="E59" s="10"/>
    </row>
  </sheetData>
  <mergeCells count="30">
    <mergeCell ref="B1:F1"/>
    <mergeCell ref="C6:F6"/>
    <mergeCell ref="C44:F44"/>
    <mergeCell ref="G30:H30"/>
    <mergeCell ref="G28:H29"/>
    <mergeCell ref="G21:H22"/>
    <mergeCell ref="G24:H26"/>
    <mergeCell ref="G17:H19"/>
    <mergeCell ref="G15:H15"/>
    <mergeCell ref="G12:H14"/>
    <mergeCell ref="G8:H10"/>
    <mergeCell ref="G6:H6"/>
    <mergeCell ref="G44:H44"/>
    <mergeCell ref="C45:F45"/>
    <mergeCell ref="C48:F48"/>
    <mergeCell ref="C15:F15"/>
    <mergeCell ref="C30:F30"/>
    <mergeCell ref="A3:B3"/>
    <mergeCell ref="A4:B4"/>
    <mergeCell ref="D3:F3"/>
    <mergeCell ref="G57:H58"/>
    <mergeCell ref="G46:H47"/>
    <mergeCell ref="G38:H39"/>
    <mergeCell ref="G35:H36"/>
    <mergeCell ref="G32:H33"/>
    <mergeCell ref="G41:H43"/>
    <mergeCell ref="G53:H55"/>
    <mergeCell ref="G49:H51"/>
    <mergeCell ref="M3:Q3"/>
    <mergeCell ref="M5:Q15"/>
  </mergeCells>
  <pageMargins left="0.7" right="0.7"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1" r:id="rId4" name="Option Button 7">
              <controlPr defaultSize="0" autoFill="0" autoLine="0" autoPict="0">
                <anchor moveWithCells="1">
                  <from>
                    <xdr:col>3</xdr:col>
                    <xdr:colOff>266700</xdr:colOff>
                    <xdr:row>7</xdr:row>
                    <xdr:rowOff>76200</xdr:rowOff>
                  </from>
                  <to>
                    <xdr:col>5</xdr:col>
                    <xdr:colOff>66675</xdr:colOff>
                    <xdr:row>8</xdr:row>
                    <xdr:rowOff>9525</xdr:rowOff>
                  </to>
                </anchor>
              </controlPr>
            </control>
          </mc:Choice>
        </mc:AlternateContent>
        <mc:AlternateContent xmlns:mc="http://schemas.openxmlformats.org/markup-compatibility/2006">
          <mc:Choice Requires="x14">
            <control shapeId="11272" r:id="rId5" name="Option Button 8">
              <controlPr defaultSize="0" autoFill="0" autoLine="0" autoPict="0">
                <anchor moveWithCells="1">
                  <from>
                    <xdr:col>3</xdr:col>
                    <xdr:colOff>266700</xdr:colOff>
                    <xdr:row>8</xdr:row>
                    <xdr:rowOff>28575</xdr:rowOff>
                  </from>
                  <to>
                    <xdr:col>5</xdr:col>
                    <xdr:colOff>66675</xdr:colOff>
                    <xdr:row>8</xdr:row>
                    <xdr:rowOff>342900</xdr:rowOff>
                  </to>
                </anchor>
              </controlPr>
            </control>
          </mc:Choice>
        </mc:AlternateContent>
        <mc:AlternateContent xmlns:mc="http://schemas.openxmlformats.org/markup-compatibility/2006">
          <mc:Choice Requires="x14">
            <control shapeId="11273" r:id="rId6" name="Option Button 9">
              <controlPr defaultSize="0" autoFill="0" autoLine="0" autoPict="0">
                <anchor moveWithCells="1">
                  <from>
                    <xdr:col>3</xdr:col>
                    <xdr:colOff>266700</xdr:colOff>
                    <xdr:row>9</xdr:row>
                    <xdr:rowOff>28575</xdr:rowOff>
                  </from>
                  <to>
                    <xdr:col>5</xdr:col>
                    <xdr:colOff>66675</xdr:colOff>
                    <xdr:row>9</xdr:row>
                    <xdr:rowOff>342900</xdr:rowOff>
                  </to>
                </anchor>
              </controlPr>
            </control>
          </mc:Choice>
        </mc:AlternateContent>
        <mc:AlternateContent xmlns:mc="http://schemas.openxmlformats.org/markup-compatibility/2006">
          <mc:Choice Requires="x14">
            <control shapeId="11274" r:id="rId7" name="Group Box 10">
              <controlPr defaultSize="0" autoFill="0" autoPict="0">
                <anchor moveWithCells="1">
                  <from>
                    <xdr:col>3</xdr:col>
                    <xdr:colOff>9525</xdr:colOff>
                    <xdr:row>7</xdr:row>
                    <xdr:rowOff>0</xdr:rowOff>
                  </from>
                  <to>
                    <xdr:col>6</xdr:col>
                    <xdr:colOff>9525</xdr:colOff>
                    <xdr:row>10</xdr:row>
                    <xdr:rowOff>0</xdr:rowOff>
                  </to>
                </anchor>
              </controlPr>
            </control>
          </mc:Choice>
        </mc:AlternateContent>
        <mc:AlternateContent xmlns:mc="http://schemas.openxmlformats.org/markup-compatibility/2006">
          <mc:Choice Requires="x14">
            <control shapeId="11275" r:id="rId8" name="Option Button 11">
              <controlPr defaultSize="0" autoFill="0" autoLine="0" autoPict="0">
                <anchor moveWithCells="1">
                  <from>
                    <xdr:col>3</xdr:col>
                    <xdr:colOff>266700</xdr:colOff>
                    <xdr:row>11</xdr:row>
                    <xdr:rowOff>95250</xdr:rowOff>
                  </from>
                  <to>
                    <xdr:col>5</xdr:col>
                    <xdr:colOff>66675</xdr:colOff>
                    <xdr:row>11</xdr:row>
                    <xdr:rowOff>333375</xdr:rowOff>
                  </to>
                </anchor>
              </controlPr>
            </control>
          </mc:Choice>
        </mc:AlternateContent>
        <mc:AlternateContent xmlns:mc="http://schemas.openxmlformats.org/markup-compatibility/2006">
          <mc:Choice Requires="x14">
            <control shapeId="11276" r:id="rId9" name="Option Button 12">
              <controlPr defaultSize="0" autoFill="0" autoLine="0" autoPict="0">
                <anchor moveWithCells="1">
                  <from>
                    <xdr:col>3</xdr:col>
                    <xdr:colOff>266700</xdr:colOff>
                    <xdr:row>12</xdr:row>
                    <xdr:rowOff>57150</xdr:rowOff>
                  </from>
                  <to>
                    <xdr:col>5</xdr:col>
                    <xdr:colOff>57150</xdr:colOff>
                    <xdr:row>12</xdr:row>
                    <xdr:rowOff>295275</xdr:rowOff>
                  </to>
                </anchor>
              </controlPr>
            </control>
          </mc:Choice>
        </mc:AlternateContent>
        <mc:AlternateContent xmlns:mc="http://schemas.openxmlformats.org/markup-compatibility/2006">
          <mc:Choice Requires="x14">
            <control shapeId="11277" r:id="rId10" name="Option Button 13">
              <controlPr defaultSize="0" autoFill="0" autoLine="0" autoPict="0">
                <anchor moveWithCells="1">
                  <from>
                    <xdr:col>3</xdr:col>
                    <xdr:colOff>266700</xdr:colOff>
                    <xdr:row>13</xdr:row>
                    <xdr:rowOff>66675</xdr:rowOff>
                  </from>
                  <to>
                    <xdr:col>5</xdr:col>
                    <xdr:colOff>66675</xdr:colOff>
                    <xdr:row>13</xdr:row>
                    <xdr:rowOff>304800</xdr:rowOff>
                  </to>
                </anchor>
              </controlPr>
            </control>
          </mc:Choice>
        </mc:AlternateContent>
        <mc:AlternateContent xmlns:mc="http://schemas.openxmlformats.org/markup-compatibility/2006">
          <mc:Choice Requires="x14">
            <control shapeId="11278" r:id="rId11" name="Group Box 14">
              <controlPr defaultSize="0" autoFill="0" autoPict="0">
                <anchor moveWithCells="1">
                  <from>
                    <xdr:col>2</xdr:col>
                    <xdr:colOff>4076700</xdr:colOff>
                    <xdr:row>11</xdr:row>
                    <xdr:rowOff>9525</xdr:rowOff>
                  </from>
                  <to>
                    <xdr:col>6</xdr:col>
                    <xdr:colOff>0</xdr:colOff>
                    <xdr:row>13</xdr:row>
                    <xdr:rowOff>381000</xdr:rowOff>
                  </to>
                </anchor>
              </controlPr>
            </control>
          </mc:Choice>
        </mc:AlternateContent>
        <mc:AlternateContent xmlns:mc="http://schemas.openxmlformats.org/markup-compatibility/2006">
          <mc:Choice Requires="x14">
            <control shapeId="11279" r:id="rId12" name="Option Button 15">
              <controlPr defaultSize="0" autoFill="0" autoLine="0" autoPict="0">
                <anchor moveWithCells="1">
                  <from>
                    <xdr:col>3</xdr:col>
                    <xdr:colOff>276225</xdr:colOff>
                    <xdr:row>16</xdr:row>
                    <xdr:rowOff>19050</xdr:rowOff>
                  </from>
                  <to>
                    <xdr:col>5</xdr:col>
                    <xdr:colOff>28575</xdr:colOff>
                    <xdr:row>16</xdr:row>
                    <xdr:rowOff>180975</xdr:rowOff>
                  </to>
                </anchor>
              </controlPr>
            </control>
          </mc:Choice>
        </mc:AlternateContent>
        <mc:AlternateContent xmlns:mc="http://schemas.openxmlformats.org/markup-compatibility/2006">
          <mc:Choice Requires="x14">
            <control shapeId="11280" r:id="rId13" name="Option Button 16">
              <controlPr defaultSize="0" autoFill="0" autoLine="0" autoPict="0">
                <anchor moveWithCells="1">
                  <from>
                    <xdr:col>3</xdr:col>
                    <xdr:colOff>276225</xdr:colOff>
                    <xdr:row>17</xdr:row>
                    <xdr:rowOff>28575</xdr:rowOff>
                  </from>
                  <to>
                    <xdr:col>5</xdr:col>
                    <xdr:colOff>28575</xdr:colOff>
                    <xdr:row>18</xdr:row>
                    <xdr:rowOff>0</xdr:rowOff>
                  </to>
                </anchor>
              </controlPr>
            </control>
          </mc:Choice>
        </mc:AlternateContent>
        <mc:AlternateContent xmlns:mc="http://schemas.openxmlformats.org/markup-compatibility/2006">
          <mc:Choice Requires="x14">
            <control shapeId="11281" r:id="rId14" name="Option Button 17">
              <controlPr defaultSize="0" autoFill="0" autoLine="0" autoPict="0">
                <anchor moveWithCells="1">
                  <from>
                    <xdr:col>3</xdr:col>
                    <xdr:colOff>276225</xdr:colOff>
                    <xdr:row>18</xdr:row>
                    <xdr:rowOff>19050</xdr:rowOff>
                  </from>
                  <to>
                    <xdr:col>5</xdr:col>
                    <xdr:colOff>38100</xdr:colOff>
                    <xdr:row>18</xdr:row>
                    <xdr:rowOff>180975</xdr:rowOff>
                  </to>
                </anchor>
              </controlPr>
            </control>
          </mc:Choice>
        </mc:AlternateContent>
        <mc:AlternateContent xmlns:mc="http://schemas.openxmlformats.org/markup-compatibility/2006">
          <mc:Choice Requires="x14">
            <control shapeId="11282" r:id="rId15" name="Group Box 18">
              <controlPr defaultSize="0" autoFill="0" autoPict="0">
                <anchor moveWithCells="1">
                  <from>
                    <xdr:col>3</xdr:col>
                    <xdr:colOff>9525</xdr:colOff>
                    <xdr:row>16</xdr:row>
                    <xdr:rowOff>9525</xdr:rowOff>
                  </from>
                  <to>
                    <xdr:col>6</xdr:col>
                    <xdr:colOff>0</xdr:colOff>
                    <xdr:row>19</xdr:row>
                    <xdr:rowOff>0</xdr:rowOff>
                  </to>
                </anchor>
              </controlPr>
            </control>
          </mc:Choice>
        </mc:AlternateContent>
        <mc:AlternateContent xmlns:mc="http://schemas.openxmlformats.org/markup-compatibility/2006">
          <mc:Choice Requires="x14">
            <control shapeId="11283" r:id="rId16" name="Option Button 19">
              <controlPr defaultSize="0" autoFill="0" autoLine="0" autoPict="0">
                <anchor moveWithCells="1">
                  <from>
                    <xdr:col>3</xdr:col>
                    <xdr:colOff>276225</xdr:colOff>
                    <xdr:row>20</xdr:row>
                    <xdr:rowOff>19050</xdr:rowOff>
                  </from>
                  <to>
                    <xdr:col>5</xdr:col>
                    <xdr:colOff>66675</xdr:colOff>
                    <xdr:row>21</xdr:row>
                    <xdr:rowOff>9525</xdr:rowOff>
                  </to>
                </anchor>
              </controlPr>
            </control>
          </mc:Choice>
        </mc:AlternateContent>
        <mc:AlternateContent xmlns:mc="http://schemas.openxmlformats.org/markup-compatibility/2006">
          <mc:Choice Requires="x14">
            <control shapeId="11284" r:id="rId17" name="Option Button 20">
              <controlPr defaultSize="0" autoFill="0" autoLine="0" autoPict="0">
                <anchor moveWithCells="1">
                  <from>
                    <xdr:col>3</xdr:col>
                    <xdr:colOff>276225</xdr:colOff>
                    <xdr:row>20</xdr:row>
                    <xdr:rowOff>190500</xdr:rowOff>
                  </from>
                  <to>
                    <xdr:col>5</xdr:col>
                    <xdr:colOff>66675</xdr:colOff>
                    <xdr:row>21</xdr:row>
                    <xdr:rowOff>180975</xdr:rowOff>
                  </to>
                </anchor>
              </controlPr>
            </control>
          </mc:Choice>
        </mc:AlternateContent>
        <mc:AlternateContent xmlns:mc="http://schemas.openxmlformats.org/markup-compatibility/2006">
          <mc:Choice Requires="x14">
            <control shapeId="11285" r:id="rId18" name="Group Box 21">
              <controlPr defaultSize="0" autoFill="0" autoPict="0">
                <anchor moveWithCells="1">
                  <from>
                    <xdr:col>3</xdr:col>
                    <xdr:colOff>0</xdr:colOff>
                    <xdr:row>20</xdr:row>
                    <xdr:rowOff>0</xdr:rowOff>
                  </from>
                  <to>
                    <xdr:col>6</xdr:col>
                    <xdr:colOff>0</xdr:colOff>
                    <xdr:row>22</xdr:row>
                    <xdr:rowOff>9525</xdr:rowOff>
                  </to>
                </anchor>
              </controlPr>
            </control>
          </mc:Choice>
        </mc:AlternateContent>
        <mc:AlternateContent xmlns:mc="http://schemas.openxmlformats.org/markup-compatibility/2006">
          <mc:Choice Requires="x14">
            <control shapeId="11286" r:id="rId19" name="Option Button 22">
              <controlPr defaultSize="0" autoFill="0" autoLine="0" autoPict="0">
                <anchor moveWithCells="1">
                  <from>
                    <xdr:col>3</xdr:col>
                    <xdr:colOff>266700</xdr:colOff>
                    <xdr:row>22</xdr:row>
                    <xdr:rowOff>190500</xdr:rowOff>
                  </from>
                  <to>
                    <xdr:col>5</xdr:col>
                    <xdr:colOff>9525</xdr:colOff>
                    <xdr:row>24</xdr:row>
                    <xdr:rowOff>19050</xdr:rowOff>
                  </to>
                </anchor>
              </controlPr>
            </control>
          </mc:Choice>
        </mc:AlternateContent>
        <mc:AlternateContent xmlns:mc="http://schemas.openxmlformats.org/markup-compatibility/2006">
          <mc:Choice Requires="x14">
            <control shapeId="11287" r:id="rId20" name="Option Button 23">
              <controlPr defaultSize="0" autoFill="0" autoLine="0" autoPict="0">
                <anchor moveWithCells="1">
                  <from>
                    <xdr:col>3</xdr:col>
                    <xdr:colOff>276225</xdr:colOff>
                    <xdr:row>23</xdr:row>
                    <xdr:rowOff>180975</xdr:rowOff>
                  </from>
                  <to>
                    <xdr:col>5</xdr:col>
                    <xdr:colOff>19050</xdr:colOff>
                    <xdr:row>25</xdr:row>
                    <xdr:rowOff>9525</xdr:rowOff>
                  </to>
                </anchor>
              </controlPr>
            </control>
          </mc:Choice>
        </mc:AlternateContent>
        <mc:AlternateContent xmlns:mc="http://schemas.openxmlformats.org/markup-compatibility/2006">
          <mc:Choice Requires="x14">
            <control shapeId="11288" r:id="rId21" name="Option Button 24">
              <controlPr defaultSize="0" autoFill="0" autoLine="0" autoPict="0">
                <anchor moveWithCells="1">
                  <from>
                    <xdr:col>3</xdr:col>
                    <xdr:colOff>276225</xdr:colOff>
                    <xdr:row>24</xdr:row>
                    <xdr:rowOff>171450</xdr:rowOff>
                  </from>
                  <to>
                    <xdr:col>5</xdr:col>
                    <xdr:colOff>28575</xdr:colOff>
                    <xdr:row>26</xdr:row>
                    <xdr:rowOff>0</xdr:rowOff>
                  </to>
                </anchor>
              </controlPr>
            </control>
          </mc:Choice>
        </mc:AlternateContent>
        <mc:AlternateContent xmlns:mc="http://schemas.openxmlformats.org/markup-compatibility/2006">
          <mc:Choice Requires="x14">
            <control shapeId="11289" r:id="rId22" name="Group Box 25">
              <controlPr defaultSize="0" autoFill="0" autoPict="0">
                <anchor moveWithCells="1">
                  <from>
                    <xdr:col>3</xdr:col>
                    <xdr:colOff>9525</xdr:colOff>
                    <xdr:row>22</xdr:row>
                    <xdr:rowOff>190500</xdr:rowOff>
                  </from>
                  <to>
                    <xdr:col>6</xdr:col>
                    <xdr:colOff>0</xdr:colOff>
                    <xdr:row>26</xdr:row>
                    <xdr:rowOff>9525</xdr:rowOff>
                  </to>
                </anchor>
              </controlPr>
            </control>
          </mc:Choice>
        </mc:AlternateContent>
        <mc:AlternateContent xmlns:mc="http://schemas.openxmlformats.org/markup-compatibility/2006">
          <mc:Choice Requires="x14">
            <control shapeId="11290" r:id="rId23" name="Option Button 26">
              <controlPr defaultSize="0" autoFill="0" autoLine="0" autoPict="0">
                <anchor moveWithCells="1">
                  <from>
                    <xdr:col>3</xdr:col>
                    <xdr:colOff>276225</xdr:colOff>
                    <xdr:row>27</xdr:row>
                    <xdr:rowOff>19050</xdr:rowOff>
                  </from>
                  <to>
                    <xdr:col>5</xdr:col>
                    <xdr:colOff>47625</xdr:colOff>
                    <xdr:row>28</xdr:row>
                    <xdr:rowOff>19050</xdr:rowOff>
                  </to>
                </anchor>
              </controlPr>
            </control>
          </mc:Choice>
        </mc:AlternateContent>
        <mc:AlternateContent xmlns:mc="http://schemas.openxmlformats.org/markup-compatibility/2006">
          <mc:Choice Requires="x14">
            <control shapeId="11291" r:id="rId24" name="Option Button 27">
              <controlPr defaultSize="0" autoFill="0" autoLine="0" autoPict="0">
                <anchor moveWithCells="1">
                  <from>
                    <xdr:col>3</xdr:col>
                    <xdr:colOff>276225</xdr:colOff>
                    <xdr:row>28</xdr:row>
                    <xdr:rowOff>0</xdr:rowOff>
                  </from>
                  <to>
                    <xdr:col>5</xdr:col>
                    <xdr:colOff>47625</xdr:colOff>
                    <xdr:row>28</xdr:row>
                    <xdr:rowOff>190500</xdr:rowOff>
                  </to>
                </anchor>
              </controlPr>
            </control>
          </mc:Choice>
        </mc:AlternateContent>
        <mc:AlternateContent xmlns:mc="http://schemas.openxmlformats.org/markup-compatibility/2006">
          <mc:Choice Requires="x14">
            <control shapeId="11292" r:id="rId25" name="Group Box 28">
              <controlPr defaultSize="0" autoFill="0" autoPict="0">
                <anchor moveWithCells="1">
                  <from>
                    <xdr:col>2</xdr:col>
                    <xdr:colOff>4076700</xdr:colOff>
                    <xdr:row>27</xdr:row>
                    <xdr:rowOff>9525</xdr:rowOff>
                  </from>
                  <to>
                    <xdr:col>5</xdr:col>
                    <xdr:colOff>342900</xdr:colOff>
                    <xdr:row>29</xdr:row>
                    <xdr:rowOff>0</xdr:rowOff>
                  </to>
                </anchor>
              </controlPr>
            </control>
          </mc:Choice>
        </mc:AlternateContent>
        <mc:AlternateContent xmlns:mc="http://schemas.openxmlformats.org/markup-compatibility/2006">
          <mc:Choice Requires="x14">
            <control shapeId="11293" r:id="rId26" name="Option Button 29">
              <controlPr defaultSize="0" autoFill="0" autoLine="0" autoPict="0">
                <anchor moveWithCells="1">
                  <from>
                    <xdr:col>3</xdr:col>
                    <xdr:colOff>276225</xdr:colOff>
                    <xdr:row>31</xdr:row>
                    <xdr:rowOff>9525</xdr:rowOff>
                  </from>
                  <to>
                    <xdr:col>5</xdr:col>
                    <xdr:colOff>38100</xdr:colOff>
                    <xdr:row>31</xdr:row>
                    <xdr:rowOff>180975</xdr:rowOff>
                  </to>
                </anchor>
              </controlPr>
            </control>
          </mc:Choice>
        </mc:AlternateContent>
        <mc:AlternateContent xmlns:mc="http://schemas.openxmlformats.org/markup-compatibility/2006">
          <mc:Choice Requires="x14">
            <control shapeId="11294" r:id="rId27" name="Option Button 30">
              <controlPr defaultSize="0" autoFill="0" autoLine="0" autoPict="0">
                <anchor moveWithCells="1">
                  <from>
                    <xdr:col>3</xdr:col>
                    <xdr:colOff>276225</xdr:colOff>
                    <xdr:row>31</xdr:row>
                    <xdr:rowOff>180975</xdr:rowOff>
                  </from>
                  <to>
                    <xdr:col>5</xdr:col>
                    <xdr:colOff>38100</xdr:colOff>
                    <xdr:row>32</xdr:row>
                    <xdr:rowOff>161925</xdr:rowOff>
                  </to>
                </anchor>
              </controlPr>
            </control>
          </mc:Choice>
        </mc:AlternateContent>
        <mc:AlternateContent xmlns:mc="http://schemas.openxmlformats.org/markup-compatibility/2006">
          <mc:Choice Requires="x14">
            <control shapeId="11295" r:id="rId28" name="Group Box 31">
              <controlPr defaultSize="0" autoFill="0" autoPict="0">
                <anchor moveWithCells="1">
                  <from>
                    <xdr:col>3</xdr:col>
                    <xdr:colOff>9525</xdr:colOff>
                    <xdr:row>30</xdr:row>
                    <xdr:rowOff>180975</xdr:rowOff>
                  </from>
                  <to>
                    <xdr:col>6</xdr:col>
                    <xdr:colOff>0</xdr:colOff>
                    <xdr:row>33</xdr:row>
                    <xdr:rowOff>9525</xdr:rowOff>
                  </to>
                </anchor>
              </controlPr>
            </control>
          </mc:Choice>
        </mc:AlternateContent>
        <mc:AlternateContent xmlns:mc="http://schemas.openxmlformats.org/markup-compatibility/2006">
          <mc:Choice Requires="x14">
            <control shapeId="11296" r:id="rId29" name="Option Button 32">
              <controlPr defaultSize="0" autoFill="0" autoLine="0" autoPict="0">
                <anchor moveWithCells="1">
                  <from>
                    <xdr:col>3</xdr:col>
                    <xdr:colOff>266700</xdr:colOff>
                    <xdr:row>34</xdr:row>
                    <xdr:rowOff>85725</xdr:rowOff>
                  </from>
                  <to>
                    <xdr:col>5</xdr:col>
                    <xdr:colOff>76200</xdr:colOff>
                    <xdr:row>34</xdr:row>
                    <xdr:rowOff>285750</xdr:rowOff>
                  </to>
                </anchor>
              </controlPr>
            </control>
          </mc:Choice>
        </mc:AlternateContent>
        <mc:AlternateContent xmlns:mc="http://schemas.openxmlformats.org/markup-compatibility/2006">
          <mc:Choice Requires="x14">
            <control shapeId="11297" r:id="rId30" name="Option Button 33">
              <controlPr defaultSize="0" autoFill="0" autoLine="0" autoPict="0">
                <anchor moveWithCells="1">
                  <from>
                    <xdr:col>3</xdr:col>
                    <xdr:colOff>276225</xdr:colOff>
                    <xdr:row>34</xdr:row>
                    <xdr:rowOff>361950</xdr:rowOff>
                  </from>
                  <to>
                    <xdr:col>5</xdr:col>
                    <xdr:colOff>85725</xdr:colOff>
                    <xdr:row>35</xdr:row>
                    <xdr:rowOff>180975</xdr:rowOff>
                  </to>
                </anchor>
              </controlPr>
            </control>
          </mc:Choice>
        </mc:AlternateContent>
        <mc:AlternateContent xmlns:mc="http://schemas.openxmlformats.org/markup-compatibility/2006">
          <mc:Choice Requires="x14">
            <control shapeId="11298" r:id="rId31" name="Group Box 34">
              <controlPr defaultSize="0" autoFill="0" autoPict="0">
                <anchor moveWithCells="1">
                  <from>
                    <xdr:col>3</xdr:col>
                    <xdr:colOff>9525</xdr:colOff>
                    <xdr:row>33</xdr:row>
                    <xdr:rowOff>180975</xdr:rowOff>
                  </from>
                  <to>
                    <xdr:col>5</xdr:col>
                    <xdr:colOff>342900</xdr:colOff>
                    <xdr:row>36</xdr:row>
                    <xdr:rowOff>0</xdr:rowOff>
                  </to>
                </anchor>
              </controlPr>
            </control>
          </mc:Choice>
        </mc:AlternateContent>
        <mc:AlternateContent xmlns:mc="http://schemas.openxmlformats.org/markup-compatibility/2006">
          <mc:Choice Requires="x14">
            <control shapeId="11301" r:id="rId32" name="Group Box 37">
              <controlPr defaultSize="0" autoFill="0" autoPict="0">
                <anchor moveWithCells="1">
                  <from>
                    <xdr:col>3</xdr:col>
                    <xdr:colOff>9525</xdr:colOff>
                    <xdr:row>37</xdr:row>
                    <xdr:rowOff>9525</xdr:rowOff>
                  </from>
                  <to>
                    <xdr:col>6</xdr:col>
                    <xdr:colOff>0</xdr:colOff>
                    <xdr:row>39</xdr:row>
                    <xdr:rowOff>0</xdr:rowOff>
                  </to>
                </anchor>
              </controlPr>
            </control>
          </mc:Choice>
        </mc:AlternateContent>
        <mc:AlternateContent xmlns:mc="http://schemas.openxmlformats.org/markup-compatibility/2006">
          <mc:Choice Requires="x14">
            <control shapeId="11302" r:id="rId33" name="Option Button 38">
              <controlPr defaultSize="0" autoFill="0" autoLine="0" autoPict="0">
                <anchor moveWithCells="1">
                  <from>
                    <xdr:col>3</xdr:col>
                    <xdr:colOff>266700</xdr:colOff>
                    <xdr:row>40</xdr:row>
                    <xdr:rowOff>95250</xdr:rowOff>
                  </from>
                  <to>
                    <xdr:col>5</xdr:col>
                    <xdr:colOff>247650</xdr:colOff>
                    <xdr:row>40</xdr:row>
                    <xdr:rowOff>314325</xdr:rowOff>
                  </to>
                </anchor>
              </controlPr>
            </control>
          </mc:Choice>
        </mc:AlternateContent>
        <mc:AlternateContent xmlns:mc="http://schemas.openxmlformats.org/markup-compatibility/2006">
          <mc:Choice Requires="x14">
            <control shapeId="11303" r:id="rId34" name="Option Button 39">
              <controlPr defaultSize="0" autoFill="0" autoLine="0" autoPict="0">
                <anchor moveWithCells="1">
                  <from>
                    <xdr:col>3</xdr:col>
                    <xdr:colOff>276225</xdr:colOff>
                    <xdr:row>41</xdr:row>
                    <xdr:rowOff>123825</xdr:rowOff>
                  </from>
                  <to>
                    <xdr:col>5</xdr:col>
                    <xdr:colOff>66675</xdr:colOff>
                    <xdr:row>41</xdr:row>
                    <xdr:rowOff>266700</xdr:rowOff>
                  </to>
                </anchor>
              </controlPr>
            </control>
          </mc:Choice>
        </mc:AlternateContent>
        <mc:AlternateContent xmlns:mc="http://schemas.openxmlformats.org/markup-compatibility/2006">
          <mc:Choice Requires="x14">
            <control shapeId="11304" r:id="rId35" name="Option Button 40">
              <controlPr defaultSize="0" autoFill="0" autoLine="0" autoPict="0">
                <anchor moveWithCells="1">
                  <from>
                    <xdr:col>3</xdr:col>
                    <xdr:colOff>266700</xdr:colOff>
                    <xdr:row>42</xdr:row>
                    <xdr:rowOff>19050</xdr:rowOff>
                  </from>
                  <to>
                    <xdr:col>5</xdr:col>
                    <xdr:colOff>57150</xdr:colOff>
                    <xdr:row>42</xdr:row>
                    <xdr:rowOff>161925</xdr:rowOff>
                  </to>
                </anchor>
              </controlPr>
            </control>
          </mc:Choice>
        </mc:AlternateContent>
        <mc:AlternateContent xmlns:mc="http://schemas.openxmlformats.org/markup-compatibility/2006">
          <mc:Choice Requires="x14">
            <control shapeId="11305" r:id="rId36" name="Group Box 41">
              <controlPr defaultSize="0" autoFill="0" autoPict="0">
                <anchor moveWithCells="1">
                  <from>
                    <xdr:col>3</xdr:col>
                    <xdr:colOff>0</xdr:colOff>
                    <xdr:row>39</xdr:row>
                    <xdr:rowOff>180975</xdr:rowOff>
                  </from>
                  <to>
                    <xdr:col>6</xdr:col>
                    <xdr:colOff>0</xdr:colOff>
                    <xdr:row>42</xdr:row>
                    <xdr:rowOff>190500</xdr:rowOff>
                  </to>
                </anchor>
              </controlPr>
            </control>
          </mc:Choice>
        </mc:AlternateContent>
        <mc:AlternateContent xmlns:mc="http://schemas.openxmlformats.org/markup-compatibility/2006">
          <mc:Choice Requires="x14">
            <control shapeId="11306" r:id="rId37" name="Option Button 42">
              <controlPr defaultSize="0" autoFill="0" autoLine="0" autoPict="0">
                <anchor moveWithCells="1">
                  <from>
                    <xdr:col>3</xdr:col>
                    <xdr:colOff>266700</xdr:colOff>
                    <xdr:row>45</xdr:row>
                    <xdr:rowOff>38100</xdr:rowOff>
                  </from>
                  <to>
                    <xdr:col>5</xdr:col>
                    <xdr:colOff>257175</xdr:colOff>
                    <xdr:row>45</xdr:row>
                    <xdr:rowOff>361950</xdr:rowOff>
                  </to>
                </anchor>
              </controlPr>
            </control>
          </mc:Choice>
        </mc:AlternateContent>
        <mc:AlternateContent xmlns:mc="http://schemas.openxmlformats.org/markup-compatibility/2006">
          <mc:Choice Requires="x14">
            <control shapeId="11307" r:id="rId38" name="Option Button 43">
              <controlPr defaultSize="0" autoFill="0" autoLine="0" autoPict="0">
                <anchor moveWithCells="1">
                  <from>
                    <xdr:col>3</xdr:col>
                    <xdr:colOff>266700</xdr:colOff>
                    <xdr:row>45</xdr:row>
                    <xdr:rowOff>381000</xdr:rowOff>
                  </from>
                  <to>
                    <xdr:col>5</xdr:col>
                    <xdr:colOff>257175</xdr:colOff>
                    <xdr:row>46</xdr:row>
                    <xdr:rowOff>323850</xdr:rowOff>
                  </to>
                </anchor>
              </controlPr>
            </control>
          </mc:Choice>
        </mc:AlternateContent>
        <mc:AlternateContent xmlns:mc="http://schemas.openxmlformats.org/markup-compatibility/2006">
          <mc:Choice Requires="x14">
            <control shapeId="11308" r:id="rId39" name="Group Box 44">
              <controlPr defaultSize="0" autoFill="0" autoPict="0">
                <anchor moveWithCells="1">
                  <from>
                    <xdr:col>3</xdr:col>
                    <xdr:colOff>9525</xdr:colOff>
                    <xdr:row>45</xdr:row>
                    <xdr:rowOff>9525</xdr:rowOff>
                  </from>
                  <to>
                    <xdr:col>5</xdr:col>
                    <xdr:colOff>333375</xdr:colOff>
                    <xdr:row>46</xdr:row>
                    <xdr:rowOff>371475</xdr:rowOff>
                  </to>
                </anchor>
              </controlPr>
            </control>
          </mc:Choice>
        </mc:AlternateContent>
        <mc:AlternateContent xmlns:mc="http://schemas.openxmlformats.org/markup-compatibility/2006">
          <mc:Choice Requires="x14">
            <control shapeId="11309" r:id="rId40" name="Option Button 45">
              <controlPr defaultSize="0" autoFill="0" autoLine="0" autoPict="0">
                <anchor moveWithCells="1">
                  <from>
                    <xdr:col>3</xdr:col>
                    <xdr:colOff>276225</xdr:colOff>
                    <xdr:row>48</xdr:row>
                    <xdr:rowOff>28575</xdr:rowOff>
                  </from>
                  <to>
                    <xdr:col>5</xdr:col>
                    <xdr:colOff>247650</xdr:colOff>
                    <xdr:row>49</xdr:row>
                    <xdr:rowOff>9525</xdr:rowOff>
                  </to>
                </anchor>
              </controlPr>
            </control>
          </mc:Choice>
        </mc:AlternateContent>
        <mc:AlternateContent xmlns:mc="http://schemas.openxmlformats.org/markup-compatibility/2006">
          <mc:Choice Requires="x14">
            <control shapeId="11310" r:id="rId41" name="Option Button 46">
              <controlPr defaultSize="0" autoFill="0" autoLine="0" autoPict="0">
                <anchor moveWithCells="1">
                  <from>
                    <xdr:col>3</xdr:col>
                    <xdr:colOff>276225</xdr:colOff>
                    <xdr:row>49</xdr:row>
                    <xdr:rowOff>19050</xdr:rowOff>
                  </from>
                  <to>
                    <xdr:col>5</xdr:col>
                    <xdr:colOff>247650</xdr:colOff>
                    <xdr:row>50</xdr:row>
                    <xdr:rowOff>0</xdr:rowOff>
                  </to>
                </anchor>
              </controlPr>
            </control>
          </mc:Choice>
        </mc:AlternateContent>
        <mc:AlternateContent xmlns:mc="http://schemas.openxmlformats.org/markup-compatibility/2006">
          <mc:Choice Requires="x14">
            <control shapeId="11311" r:id="rId42" name="Option Button 47">
              <controlPr defaultSize="0" autoFill="0" autoLine="0" autoPict="0">
                <anchor moveWithCells="1">
                  <from>
                    <xdr:col>3</xdr:col>
                    <xdr:colOff>276225</xdr:colOff>
                    <xdr:row>50</xdr:row>
                    <xdr:rowOff>9525</xdr:rowOff>
                  </from>
                  <to>
                    <xdr:col>5</xdr:col>
                    <xdr:colOff>247650</xdr:colOff>
                    <xdr:row>50</xdr:row>
                    <xdr:rowOff>180975</xdr:rowOff>
                  </to>
                </anchor>
              </controlPr>
            </control>
          </mc:Choice>
        </mc:AlternateContent>
        <mc:AlternateContent xmlns:mc="http://schemas.openxmlformats.org/markup-compatibility/2006">
          <mc:Choice Requires="x14">
            <control shapeId="11312" r:id="rId43" name="Group Box 48">
              <controlPr defaultSize="0" autoFill="0" autoPict="0">
                <anchor moveWithCells="1">
                  <from>
                    <xdr:col>3</xdr:col>
                    <xdr:colOff>9525</xdr:colOff>
                    <xdr:row>48</xdr:row>
                    <xdr:rowOff>9525</xdr:rowOff>
                  </from>
                  <to>
                    <xdr:col>5</xdr:col>
                    <xdr:colOff>333375</xdr:colOff>
                    <xdr:row>51</xdr:row>
                    <xdr:rowOff>9525</xdr:rowOff>
                  </to>
                </anchor>
              </controlPr>
            </control>
          </mc:Choice>
        </mc:AlternateContent>
        <mc:AlternateContent xmlns:mc="http://schemas.openxmlformats.org/markup-compatibility/2006">
          <mc:Choice Requires="x14">
            <control shapeId="11313" r:id="rId44" name="Option Button 49">
              <controlPr defaultSize="0" autoFill="0" autoLine="0" autoPict="0">
                <anchor moveWithCells="1">
                  <from>
                    <xdr:col>3</xdr:col>
                    <xdr:colOff>276225</xdr:colOff>
                    <xdr:row>52</xdr:row>
                    <xdr:rowOff>19050</xdr:rowOff>
                  </from>
                  <to>
                    <xdr:col>5</xdr:col>
                    <xdr:colOff>161925</xdr:colOff>
                    <xdr:row>53</xdr:row>
                    <xdr:rowOff>0</xdr:rowOff>
                  </to>
                </anchor>
              </controlPr>
            </control>
          </mc:Choice>
        </mc:AlternateContent>
        <mc:AlternateContent xmlns:mc="http://schemas.openxmlformats.org/markup-compatibility/2006">
          <mc:Choice Requires="x14">
            <control shapeId="11314" r:id="rId45" name="Option Button 50">
              <controlPr defaultSize="0" autoFill="0" autoLine="0" autoPict="0">
                <anchor moveWithCells="1">
                  <from>
                    <xdr:col>3</xdr:col>
                    <xdr:colOff>276225</xdr:colOff>
                    <xdr:row>52</xdr:row>
                    <xdr:rowOff>180975</xdr:rowOff>
                  </from>
                  <to>
                    <xdr:col>5</xdr:col>
                    <xdr:colOff>152400</xdr:colOff>
                    <xdr:row>54</xdr:row>
                    <xdr:rowOff>0</xdr:rowOff>
                  </to>
                </anchor>
              </controlPr>
            </control>
          </mc:Choice>
        </mc:AlternateContent>
        <mc:AlternateContent xmlns:mc="http://schemas.openxmlformats.org/markup-compatibility/2006">
          <mc:Choice Requires="x14">
            <control shapeId="11315" r:id="rId46" name="Option Button 51">
              <controlPr defaultSize="0" autoFill="0" autoLine="0" autoPict="0">
                <anchor moveWithCells="1">
                  <from>
                    <xdr:col>3</xdr:col>
                    <xdr:colOff>276225</xdr:colOff>
                    <xdr:row>53</xdr:row>
                    <xdr:rowOff>180975</xdr:rowOff>
                  </from>
                  <to>
                    <xdr:col>5</xdr:col>
                    <xdr:colOff>152400</xdr:colOff>
                    <xdr:row>55</xdr:row>
                    <xdr:rowOff>0</xdr:rowOff>
                  </to>
                </anchor>
              </controlPr>
            </control>
          </mc:Choice>
        </mc:AlternateContent>
        <mc:AlternateContent xmlns:mc="http://schemas.openxmlformats.org/markup-compatibility/2006">
          <mc:Choice Requires="x14">
            <control shapeId="11316" r:id="rId47" name="Group Box 52">
              <controlPr defaultSize="0" autoFill="0" autoPict="0">
                <anchor moveWithCells="1">
                  <from>
                    <xdr:col>3</xdr:col>
                    <xdr:colOff>9525</xdr:colOff>
                    <xdr:row>51</xdr:row>
                    <xdr:rowOff>190500</xdr:rowOff>
                  </from>
                  <to>
                    <xdr:col>5</xdr:col>
                    <xdr:colOff>342900</xdr:colOff>
                    <xdr:row>55</xdr:row>
                    <xdr:rowOff>9525</xdr:rowOff>
                  </to>
                </anchor>
              </controlPr>
            </control>
          </mc:Choice>
        </mc:AlternateContent>
        <mc:AlternateContent xmlns:mc="http://schemas.openxmlformats.org/markup-compatibility/2006">
          <mc:Choice Requires="x14">
            <control shapeId="11317" r:id="rId48" name="Option Button 53">
              <controlPr defaultSize="0" autoFill="0" autoLine="0" autoPict="0">
                <anchor moveWithCells="1">
                  <from>
                    <xdr:col>3</xdr:col>
                    <xdr:colOff>276225</xdr:colOff>
                    <xdr:row>56</xdr:row>
                    <xdr:rowOff>28575</xdr:rowOff>
                  </from>
                  <to>
                    <xdr:col>5</xdr:col>
                    <xdr:colOff>66675</xdr:colOff>
                    <xdr:row>57</xdr:row>
                    <xdr:rowOff>9525</xdr:rowOff>
                  </to>
                </anchor>
              </controlPr>
            </control>
          </mc:Choice>
        </mc:AlternateContent>
        <mc:AlternateContent xmlns:mc="http://schemas.openxmlformats.org/markup-compatibility/2006">
          <mc:Choice Requires="x14">
            <control shapeId="11318" r:id="rId49" name="Option Button 54">
              <controlPr defaultSize="0" autoFill="0" autoLine="0" autoPict="0">
                <anchor moveWithCells="1">
                  <from>
                    <xdr:col>3</xdr:col>
                    <xdr:colOff>276225</xdr:colOff>
                    <xdr:row>57</xdr:row>
                    <xdr:rowOff>0</xdr:rowOff>
                  </from>
                  <to>
                    <xdr:col>5</xdr:col>
                    <xdr:colOff>66675</xdr:colOff>
                    <xdr:row>57</xdr:row>
                    <xdr:rowOff>171450</xdr:rowOff>
                  </to>
                </anchor>
              </controlPr>
            </control>
          </mc:Choice>
        </mc:AlternateContent>
        <mc:AlternateContent xmlns:mc="http://schemas.openxmlformats.org/markup-compatibility/2006">
          <mc:Choice Requires="x14">
            <control shapeId="11319" r:id="rId50" name="Group Box 55">
              <controlPr defaultSize="0" autoFill="0" autoPict="0">
                <anchor moveWithCells="1">
                  <from>
                    <xdr:col>3</xdr:col>
                    <xdr:colOff>9525</xdr:colOff>
                    <xdr:row>56</xdr:row>
                    <xdr:rowOff>9525</xdr:rowOff>
                  </from>
                  <to>
                    <xdr:col>6</xdr:col>
                    <xdr:colOff>0</xdr:colOff>
                    <xdr:row>58</xdr:row>
                    <xdr:rowOff>0</xdr:rowOff>
                  </to>
                </anchor>
              </controlPr>
            </control>
          </mc:Choice>
        </mc:AlternateContent>
        <mc:AlternateContent xmlns:mc="http://schemas.openxmlformats.org/markup-compatibility/2006">
          <mc:Choice Requires="x14">
            <control shapeId="11324" r:id="rId51" name="Option Button 60">
              <controlPr defaultSize="0" autoFill="0" autoLine="0" autoPict="0">
                <anchor moveWithCells="1">
                  <from>
                    <xdr:col>3</xdr:col>
                    <xdr:colOff>285750</xdr:colOff>
                    <xdr:row>37</xdr:row>
                    <xdr:rowOff>9525</xdr:rowOff>
                  </from>
                  <to>
                    <xdr:col>5</xdr:col>
                    <xdr:colOff>209550</xdr:colOff>
                    <xdr:row>38</xdr:row>
                    <xdr:rowOff>9525</xdr:rowOff>
                  </to>
                </anchor>
              </controlPr>
            </control>
          </mc:Choice>
        </mc:AlternateContent>
        <mc:AlternateContent xmlns:mc="http://schemas.openxmlformats.org/markup-compatibility/2006">
          <mc:Choice Requires="x14">
            <control shapeId="11327" r:id="rId52" name="Option Button 63">
              <controlPr defaultSize="0" autoFill="0" autoLine="0" autoPict="0">
                <anchor moveWithCells="1">
                  <from>
                    <xdr:col>3</xdr:col>
                    <xdr:colOff>285750</xdr:colOff>
                    <xdr:row>38</xdr:row>
                    <xdr:rowOff>180975</xdr:rowOff>
                  </from>
                  <to>
                    <xdr:col>5</xdr:col>
                    <xdr:colOff>161925</xdr:colOff>
                    <xdr:row>38</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52"/>
  <sheetViews>
    <sheetView workbookViewId="0">
      <selection activeCell="B3" sqref="B3"/>
    </sheetView>
  </sheetViews>
  <sheetFormatPr baseColWidth="10" defaultRowHeight="15" x14ac:dyDescent="0.25"/>
  <cols>
    <col min="1" max="1" width="8.85546875" customWidth="1"/>
    <col min="2" max="2" width="79.85546875" style="10" customWidth="1"/>
    <col min="3" max="4" width="11.42578125" customWidth="1"/>
  </cols>
  <sheetData>
    <row r="1" spans="1:8" ht="21.75" thickBot="1" x14ac:dyDescent="0.4">
      <c r="A1" s="19"/>
      <c r="B1" s="43" t="s">
        <v>193</v>
      </c>
      <c r="C1" s="19"/>
      <c r="D1" s="19"/>
      <c r="E1" s="19"/>
      <c r="F1" s="19"/>
      <c r="G1" s="19"/>
    </row>
    <row r="2" spans="1:8" s="19" customFormat="1" ht="15.75" thickBot="1" x14ac:dyDescent="0.3">
      <c r="B2" s="10"/>
    </row>
    <row r="3" spans="1:8" s="19" customFormat="1" ht="15.75" thickBot="1" x14ac:dyDescent="0.3">
      <c r="A3" s="19" t="s">
        <v>89</v>
      </c>
      <c r="B3" s="10" t="str">
        <f>IF(StratégieArchiGuidée!$C$3&gt;0,StratégieArchiGuidée!$C$3,"")</f>
        <v/>
      </c>
      <c r="D3" s="128" t="s">
        <v>149</v>
      </c>
      <c r="E3" s="144"/>
      <c r="F3" s="144"/>
      <c r="G3" s="144"/>
      <c r="H3" s="129"/>
    </row>
    <row r="4" spans="1:8" s="19" customFormat="1" ht="15.75" thickBot="1" x14ac:dyDescent="0.3">
      <c r="A4" s="19" t="s">
        <v>198</v>
      </c>
      <c r="B4" s="10" t="str">
        <f>IF(StratégieArchiGuidée!$C$4&gt;0,StratégieArchiGuidée!$C$4,"")</f>
        <v/>
      </c>
    </row>
    <row r="5" spans="1:8" s="19" customFormat="1" x14ac:dyDescent="0.25">
      <c r="A5" s="19" t="s">
        <v>199</v>
      </c>
      <c r="B5" s="88" t="str">
        <f>IF(StratégieArchiGuidée!$G$3&gt;0,StratégieArchiGuidée!$G$3,"")</f>
        <v/>
      </c>
      <c r="D5" s="179" t="s">
        <v>299</v>
      </c>
      <c r="E5" s="180"/>
      <c r="F5" s="180"/>
      <c r="G5" s="180"/>
      <c r="H5" s="181"/>
    </row>
    <row r="6" spans="1:8" x14ac:dyDescent="0.25">
      <c r="C6" s="19"/>
      <c r="D6" s="182"/>
      <c r="E6" s="178"/>
      <c r="F6" s="178"/>
      <c r="G6" s="178"/>
      <c r="H6" s="183"/>
    </row>
    <row r="7" spans="1:8" ht="15.75" thickBot="1" x14ac:dyDescent="0.3">
      <c r="B7" s="50" t="s">
        <v>194</v>
      </c>
      <c r="C7" s="19"/>
      <c r="D7" s="182"/>
      <c r="E7" s="178"/>
      <c r="F7" s="178"/>
      <c r="G7" s="178"/>
      <c r="H7" s="183"/>
    </row>
    <row r="8" spans="1:8" x14ac:dyDescent="0.25">
      <c r="B8" s="51" t="s">
        <v>19</v>
      </c>
      <c r="C8" s="19"/>
      <c r="D8" s="182"/>
      <c r="E8" s="178"/>
      <c r="F8" s="178"/>
      <c r="G8" s="178"/>
      <c r="H8" s="183"/>
    </row>
    <row r="9" spans="1:8" x14ac:dyDescent="0.25">
      <c r="B9" s="52" t="str">
        <f>IF(StratégieArchiGuidée!K7=1,StratégieArchiGuidée!C8,IF(StratégieArchiGuidée!K7=2,StratégieArchiGuidée!C9,IF(StratégieArchiGuidée!K7=0,"",StratégieArchiGuidée!C10)))</f>
        <v/>
      </c>
      <c r="D9" s="182"/>
      <c r="E9" s="178"/>
      <c r="F9" s="178"/>
      <c r="G9" s="178"/>
      <c r="H9" s="183"/>
    </row>
    <row r="10" spans="1:8" ht="15" customHeight="1" x14ac:dyDescent="0.25">
      <c r="B10" s="52" t="str">
        <f>IF(StratégieArchiGuidée!G8&gt;0,StratégieArchiGuidée!G8,"")</f>
        <v/>
      </c>
      <c r="C10" s="19"/>
      <c r="D10" s="182"/>
      <c r="E10" s="178"/>
      <c r="F10" s="178"/>
      <c r="G10" s="178"/>
      <c r="H10" s="183"/>
    </row>
    <row r="11" spans="1:8" x14ac:dyDescent="0.25">
      <c r="B11" s="51" t="s">
        <v>65</v>
      </c>
      <c r="C11" s="19"/>
      <c r="D11" s="182"/>
      <c r="E11" s="178"/>
      <c r="F11" s="178"/>
      <c r="G11" s="178"/>
      <c r="H11" s="183"/>
    </row>
    <row r="12" spans="1:8" x14ac:dyDescent="0.25">
      <c r="B12" s="52" t="str">
        <f>IF(StratégieArchiGuidée!K11=1,StratégieArchiGuidée!C12,IF(StratégieArchiGuidée!K11=2,StratégieArchiGuidée!C13,IF(StratégieArchiGuidée!K11=0,"",StratégieArchiGuidée!C14)))</f>
        <v/>
      </c>
      <c r="D12" s="182"/>
      <c r="E12" s="178"/>
      <c r="F12" s="178"/>
      <c r="G12" s="178"/>
      <c r="H12" s="183"/>
    </row>
    <row r="13" spans="1:8" ht="15.75" thickBot="1" x14ac:dyDescent="0.3">
      <c r="B13" s="52"/>
      <c r="D13" s="182"/>
      <c r="E13" s="178"/>
      <c r="F13" s="178"/>
      <c r="G13" s="178"/>
      <c r="H13" s="183"/>
    </row>
    <row r="14" spans="1:8" ht="15.75" thickBot="1" x14ac:dyDescent="0.3">
      <c r="B14" s="53" t="s">
        <v>195</v>
      </c>
      <c r="D14" s="182"/>
      <c r="E14" s="178"/>
      <c r="F14" s="178"/>
      <c r="G14" s="178"/>
      <c r="H14" s="183"/>
    </row>
    <row r="15" spans="1:8" ht="15.75" thickBot="1" x14ac:dyDescent="0.3">
      <c r="B15" s="51" t="s">
        <v>18</v>
      </c>
      <c r="D15" s="184"/>
      <c r="E15" s="185"/>
      <c r="F15" s="185"/>
      <c r="G15" s="185"/>
      <c r="H15" s="186"/>
    </row>
    <row r="16" spans="1:8" x14ac:dyDescent="0.25">
      <c r="B16" s="52" t="str">
        <f>IF(StratégieArchiGuidée!K16=1,StratégieArchiGuidée!C1:C17,IF(StratégieArchiGuidée!K16=2,StratégieArchiGuidée!C18,IF(StratégieArchiGuidée!K16=0,"",StratégieArchiGuidée!C19)))</f>
        <v/>
      </c>
    </row>
    <row r="17" spans="2:2" x14ac:dyDescent="0.25">
      <c r="B17" s="52"/>
    </row>
    <row r="18" spans="2:2" x14ac:dyDescent="0.25">
      <c r="B18" s="51" t="s">
        <v>93</v>
      </c>
    </row>
    <row r="19" spans="2:2" x14ac:dyDescent="0.25">
      <c r="B19" s="52" t="str">
        <f>IF(StratégieArchiGuidée!K20=1,StratégieArchiGuidée!C21,IF(StratégieArchiGuidée!K20=0,"",StratégieArchiGuidée!C22))</f>
        <v/>
      </c>
    </row>
    <row r="20" spans="2:2" x14ac:dyDescent="0.25">
      <c r="B20" s="52" t="str">
        <f>IF(StratégieArchiGuidée!G21&gt;0,StratégieArchiGuidée!G21,"")</f>
        <v/>
      </c>
    </row>
    <row r="21" spans="2:2" x14ac:dyDescent="0.25">
      <c r="B21" s="51" t="s">
        <v>91</v>
      </c>
    </row>
    <row r="22" spans="2:2" x14ac:dyDescent="0.25">
      <c r="B22" s="52" t="str">
        <f>IF(StratégieArchiGuidée!K23=1,StratégieArchiGuidée!C24,IF(StratégieArchiGuidée!K23=2,StratégieArchiGuidée!C25,IF(StratégieArchiGuidée!K23=0,"",StratégieArchiGuidée!C26)))</f>
        <v/>
      </c>
    </row>
    <row r="23" spans="2:2" x14ac:dyDescent="0.25">
      <c r="B23" s="52" t="str">
        <f>IF(StratégieArchiGuidée!G24&gt;0,StratégieArchiGuidée!G24,"")</f>
        <v/>
      </c>
    </row>
    <row r="24" spans="2:2" x14ac:dyDescent="0.25">
      <c r="B24" s="51" t="s">
        <v>92</v>
      </c>
    </row>
    <row r="25" spans="2:2" x14ac:dyDescent="0.25">
      <c r="B25" s="52" t="str">
        <f>IF(StratégieArchiGuidée!K27=1,StratégieArchiGuidée!C28,IF(StratégieArchiGuidée!K27=0,"",StratégieArchiGuidée!C29))</f>
        <v/>
      </c>
    </row>
    <row r="26" spans="2:2" ht="15.75" thickBot="1" x14ac:dyDescent="0.3">
      <c r="B26" s="52" t="str">
        <f>IF(StratégieArchiGuidée!G28&gt;0,StratégieArchiGuidée!G28,"")</f>
        <v/>
      </c>
    </row>
    <row r="27" spans="2:2" ht="15.75" thickBot="1" x14ac:dyDescent="0.3">
      <c r="B27" s="53" t="s">
        <v>196</v>
      </c>
    </row>
    <row r="28" spans="2:2" x14ac:dyDescent="0.25">
      <c r="B28" s="51" t="s">
        <v>26</v>
      </c>
    </row>
    <row r="29" spans="2:2" x14ac:dyDescent="0.25">
      <c r="B29" s="52" t="str">
        <f>IF(StratégieArchiGuidée!K31=1,StratégieArchiGuidée!C32,IF(StratégieArchiGuidée!K31=0,"",StratégieArchiGuidée!C33))</f>
        <v/>
      </c>
    </row>
    <row r="30" spans="2:2" x14ac:dyDescent="0.25">
      <c r="B30" s="52" t="str">
        <f>IF(StratégieArchiGuidée!G32&gt;0,StratégieArchiGuidée!G32,"")</f>
        <v/>
      </c>
    </row>
    <row r="31" spans="2:2" x14ac:dyDescent="0.25">
      <c r="B31" s="51" t="s">
        <v>29</v>
      </c>
    </row>
    <row r="32" spans="2:2" x14ac:dyDescent="0.25">
      <c r="B32" s="52" t="str">
        <f>IF(StratégieArchiGuidée!K34=1,StratégieArchiGuidée!C35,IF(StratégieArchiGuidée!K34=0,"",StratégieArchiGuidée!C36))</f>
        <v/>
      </c>
    </row>
    <row r="33" spans="2:3" x14ac:dyDescent="0.25">
      <c r="B33" s="52" t="str">
        <f>IF(StratégieArchiGuidée!G35&gt;0,StratégieArchiGuidée!G35,"")</f>
        <v/>
      </c>
    </row>
    <row r="34" spans="2:3" x14ac:dyDescent="0.25">
      <c r="B34" s="51" t="s">
        <v>30</v>
      </c>
    </row>
    <row r="35" spans="2:3" x14ac:dyDescent="0.25">
      <c r="B35" s="52" t="str">
        <f>IF(StratégieArchiGuidée!K37=1,StratégieArchiGuidée!C38,IF(StratégieArchiGuidée!K37=0,"",StratégieArchiGuidée!C39))</f>
        <v/>
      </c>
    </row>
    <row r="36" spans="2:3" x14ac:dyDescent="0.25">
      <c r="B36" s="52" t="str">
        <f>IF(StratégieArchiGuidée!G38&gt;0,StratégieArchiGuidée!G38,"")</f>
        <v/>
      </c>
    </row>
    <row r="37" spans="2:3" x14ac:dyDescent="0.25">
      <c r="B37" s="51" t="s">
        <v>35</v>
      </c>
    </row>
    <row r="38" spans="2:3" x14ac:dyDescent="0.25">
      <c r="B38" s="52" t="str">
        <f>IF(StratégieArchiGuidée!K40=1,StratégieArchiGuidée!C41,IF(StratégieArchiGuidée!K40=2,StratégieArchiGuidée!C42,IF(StratégieArchiGuidée!K40=0,"",StratégieArchiGuidée!C43)))</f>
        <v/>
      </c>
    </row>
    <row r="39" spans="2:3" ht="15.75" thickBot="1" x14ac:dyDescent="0.3">
      <c r="B39" s="52"/>
    </row>
    <row r="40" spans="2:3" ht="15.75" thickBot="1" x14ac:dyDescent="0.3">
      <c r="B40" s="53" t="s">
        <v>197</v>
      </c>
      <c r="C40" s="19"/>
    </row>
    <row r="41" spans="2:3" x14ac:dyDescent="0.25">
      <c r="B41" s="54" t="s">
        <v>114</v>
      </c>
      <c r="C41" s="19"/>
    </row>
    <row r="42" spans="2:3" x14ac:dyDescent="0.25">
      <c r="B42" s="52" t="str">
        <f>IF(StratégieArchiGuidée!K45=1,StratégieArchiGuidée!C46,IF(StratégieArchiGuidée!K45=0,"",StratégieArchiGuidée!C47))</f>
        <v/>
      </c>
      <c r="C42" s="19"/>
    </row>
    <row r="43" spans="2:3" x14ac:dyDescent="0.25">
      <c r="B43" s="52" t="str">
        <f>IF(StratégieArchiGuidée!G46&gt;0,StratégieArchiGuidée!G46,"")</f>
        <v/>
      </c>
      <c r="C43" s="19"/>
    </row>
    <row r="44" spans="2:3" x14ac:dyDescent="0.25">
      <c r="B44" s="51" t="s">
        <v>123</v>
      </c>
      <c r="C44" s="19"/>
    </row>
    <row r="45" spans="2:3" x14ac:dyDescent="0.25">
      <c r="B45" s="52" t="str">
        <f>IF(StratégieArchiGuidée!K48=1,StratégieArchiGuidée!C49,IF(StratégieArchiGuidée!K48=2,StratégieArchiGuidée!C50,IF(StratégieArchiGuidée!K48=0,"",StratégieArchiGuidée!C51)))</f>
        <v/>
      </c>
      <c r="C45" s="19"/>
    </row>
    <row r="46" spans="2:3" x14ac:dyDescent="0.25">
      <c r="B46" s="52" t="str">
        <f>IF(StratégieArchiGuidée!G49&gt;0,StratégieArchiGuidée!G49,"")</f>
        <v/>
      </c>
      <c r="C46" s="19"/>
    </row>
    <row r="47" spans="2:3" x14ac:dyDescent="0.25">
      <c r="B47" s="51" t="s">
        <v>117</v>
      </c>
      <c r="C47" s="19"/>
    </row>
    <row r="48" spans="2:3" x14ac:dyDescent="0.25">
      <c r="B48" s="52" t="str">
        <f>IF(StratégieArchiGuidée!K52=1,StratégieArchiGuidée!C53,IF(StratégieArchiGuidée!K52=2,StratégieArchiGuidée!C54,IF(StratégieArchiGuidée!K52=0,"",StratégieArchiGuidée!C55)))</f>
        <v/>
      </c>
      <c r="C48" s="19"/>
    </row>
    <row r="49" spans="2:2" x14ac:dyDescent="0.25">
      <c r="B49" s="52" t="str">
        <f>IF(StratégieArchiGuidée!G53&gt;0,StratégieArchiGuidée!G53,"")</f>
        <v/>
      </c>
    </row>
    <row r="50" spans="2:2" x14ac:dyDescent="0.25">
      <c r="B50" s="51" t="s">
        <v>127</v>
      </c>
    </row>
    <row r="51" spans="2:2" x14ac:dyDescent="0.25">
      <c r="B51" s="52" t="str">
        <f>IF(StratégieArchiGuidée!K56=1,StratégieArchiGuidée!C57,IF(StratégieArchiGuidée!K56=0,"",StratégieArchiGuidée!C58))</f>
        <v/>
      </c>
    </row>
    <row r="52" spans="2:2" x14ac:dyDescent="0.25">
      <c r="B52" s="55" t="str">
        <f>IF(StratégieArchiGuidée!G57&gt;0,StratégieArchiGuidée!G57,"")</f>
        <v/>
      </c>
    </row>
  </sheetData>
  <mergeCells count="2">
    <mergeCell ref="D3:H3"/>
    <mergeCell ref="D5:H15"/>
  </mergeCells>
  <pageMargins left="0.7" right="0.7" top="0.75" bottom="0.75" header="0.3" footer="0.3"/>
  <pageSetup paperSize="9" scale="87"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Présentation</vt:lpstr>
      <vt:lpstr>MaturitéStratégieDoc</vt:lpstr>
      <vt:lpstr>RésultatStratégieDoc</vt:lpstr>
      <vt:lpstr>Calculs</vt:lpstr>
      <vt:lpstr>StratégieGouvGuidée</vt:lpstr>
      <vt:lpstr>RésultatStratégieGouvGuidée</vt:lpstr>
      <vt:lpstr>StratégieGouvQuestionnaire</vt:lpstr>
      <vt:lpstr>StratégieArchiGuidée</vt:lpstr>
      <vt:lpstr>RésultatStratégieArchi1</vt:lpstr>
      <vt:lpstr>StratégieArchiQuestionnaire</vt:lpstr>
      <vt:lpstr>MaturitéStratégieDoc!Zone_d_impression</vt:lpstr>
      <vt:lpstr>RésultatStratégieArchi1!Zone_d_impression</vt:lpstr>
      <vt:lpstr>RésultatStratégieDoc!Zone_d_impression</vt:lpstr>
      <vt:lpstr>RésultatStratégieGouvGuidée!Zone_d_impression</vt:lpstr>
      <vt:lpstr>StratégieArchiGuidée!Zone_d_impression</vt:lpstr>
      <vt:lpstr>StratégieArchiQuestionnaire!Zone_d_impression</vt:lpstr>
      <vt:lpstr>StratégieGouvGuidée!Zone_d_impression</vt:lpstr>
      <vt:lpstr>StratégieGouvQuestionnaire!Zone_d_impression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Florie</dc:creator>
  <cp:lastModifiedBy>Florie Genoud</cp:lastModifiedBy>
  <cp:lastPrinted>2014-06-24T07:48:09Z</cp:lastPrinted>
  <dcterms:created xsi:type="dcterms:W3CDTF">2014-05-20T19:17:04Z</dcterms:created>
  <dcterms:modified xsi:type="dcterms:W3CDTF">2014-06-24T09:03:06Z</dcterms:modified>
</cp:coreProperties>
</file>