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kboubi\Desktop\Nouveau dossier\"/>
    </mc:Choice>
  </mc:AlternateContent>
  <bookViews>
    <workbookView xWindow="0" yWindow="0" windowWidth="28800" windowHeight="12435" tabRatio="906" activeTab="2"/>
  </bookViews>
  <sheets>
    <sheet name="Page accueil" sheetId="2" r:id="rId1"/>
    <sheet name="Critères " sheetId="1" r:id="rId2"/>
    <sheet name="Graphes" sheetId="3" r:id="rId3"/>
  </sheets>
  <definedNames>
    <definedName name="_xlnm._FilterDatabase" localSheetId="1" hidden="1">'Critères '!$A$11:$G$390</definedName>
    <definedName name="_xlnm.Print_Titles" localSheetId="2">Graphes!$1:$4</definedName>
    <definedName name="_xlnm.Print_Area" localSheetId="2">Graphes!$A$1:$J$131</definedName>
    <definedName name="_xlnm.Print_Area" localSheetId="0">'Page accueil'!$A$1:$G$35</definedName>
  </definedNames>
  <calcPr calcId="152511"/>
  <customWorkbookViews>
    <customWorkbookView name="projet" guid="{C04EE900-347E-40AF-A329-1A9B259161F0}" includeHiddenRowCol="0" maximized="1" windowWidth="1362" windowHeight="542"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6" i="3" l="1"/>
  <c r="E390" i="1" l="1"/>
  <c r="E389" i="1"/>
  <c r="E388" i="1"/>
  <c r="E386" i="1"/>
  <c r="E385" i="1"/>
  <c r="E384" i="1"/>
  <c r="E383" i="1"/>
  <c r="E382" i="1"/>
  <c r="E381" i="1"/>
  <c r="E380" i="1"/>
  <c r="E379" i="1"/>
  <c r="E378" i="1"/>
  <c r="E377" i="1"/>
  <c r="E376" i="1"/>
  <c r="E375" i="1"/>
  <c r="E373" i="1"/>
  <c r="E372" i="1"/>
  <c r="E371" i="1"/>
  <c r="E370" i="1"/>
  <c r="D386" i="1"/>
  <c r="D385" i="1"/>
  <c r="D380" i="1"/>
  <c r="D379" i="1"/>
  <c r="D378" i="1"/>
  <c r="D377" i="1"/>
  <c r="D376" i="1"/>
  <c r="D375" i="1"/>
  <c r="D389" i="1"/>
  <c r="D388" i="1"/>
  <c r="D373" i="1"/>
  <c r="D372" i="1"/>
  <c r="D371" i="1"/>
  <c r="D370" i="1"/>
  <c r="E335" i="1"/>
  <c r="E336" i="1"/>
  <c r="E337" i="1"/>
  <c r="E338" i="1"/>
  <c r="E339" i="1"/>
  <c r="E340" i="1"/>
  <c r="E341" i="1"/>
  <c r="E342" i="1"/>
  <c r="E343" i="1"/>
  <c r="E344" i="1"/>
  <c r="E345" i="1"/>
  <c r="E346" i="1"/>
  <c r="E348" i="1"/>
  <c r="E349" i="1"/>
  <c r="E350" i="1"/>
  <c r="E351" i="1"/>
  <c r="E352" i="1"/>
  <c r="E353" i="1"/>
  <c r="E354" i="1"/>
  <c r="E355" i="1"/>
  <c r="E357" i="1"/>
  <c r="E358" i="1"/>
  <c r="E359" i="1"/>
  <c r="E360" i="1"/>
  <c r="E361" i="1"/>
  <c r="E362" i="1"/>
  <c r="E363" i="1"/>
  <c r="E364" i="1"/>
  <c r="E365" i="1"/>
  <c r="E366" i="1"/>
  <c r="E367" i="1"/>
  <c r="D335" i="1"/>
  <c r="D336" i="1"/>
  <c r="D337" i="1"/>
  <c r="D338" i="1"/>
  <c r="D339" i="1"/>
  <c r="D340" i="1"/>
  <c r="D341" i="1"/>
  <c r="D342" i="1"/>
  <c r="D345" i="1"/>
  <c r="D346" i="1"/>
  <c r="D348" i="1"/>
  <c r="D349" i="1"/>
  <c r="D350" i="1"/>
  <c r="D351" i="1"/>
  <c r="D352" i="1"/>
  <c r="D353" i="1"/>
  <c r="D354" i="1"/>
  <c r="D355" i="1"/>
  <c r="D357" i="1"/>
  <c r="D358" i="1"/>
  <c r="D359" i="1"/>
  <c r="D360" i="1"/>
  <c r="D362" i="1"/>
  <c r="D363" i="1"/>
  <c r="D364" i="1"/>
  <c r="D365" i="1"/>
  <c r="D367"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3" i="1"/>
  <c r="E144" i="1"/>
  <c r="E145" i="1"/>
  <c r="E146" i="1"/>
  <c r="E147" i="1"/>
  <c r="E148" i="1"/>
  <c r="E149" i="1"/>
  <c r="E150" i="1"/>
  <c r="E151" i="1"/>
  <c r="E152" i="1"/>
  <c r="E153" i="1"/>
  <c r="E154" i="1"/>
  <c r="E155" i="1"/>
  <c r="E156" i="1"/>
  <c r="E157" i="1"/>
  <c r="E158" i="1"/>
  <c r="E159" i="1"/>
  <c r="E160" i="1"/>
  <c r="E161" i="1"/>
  <c r="E162" i="1"/>
  <c r="E163"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5" i="1"/>
  <c r="E316" i="1"/>
  <c r="E317" i="1"/>
  <c r="E318" i="1"/>
  <c r="E319" i="1"/>
  <c r="E320" i="1"/>
  <c r="E322" i="1"/>
  <c r="E323" i="1"/>
  <c r="E324" i="1"/>
  <c r="E325" i="1"/>
  <c r="E326" i="1"/>
  <c r="E327" i="1"/>
  <c r="E328" i="1"/>
  <c r="E329" i="1"/>
  <c r="E330" i="1"/>
  <c r="E331" i="1"/>
  <c r="E332" i="1"/>
  <c r="D116" i="1"/>
  <c r="D117" i="1"/>
  <c r="D118" i="1"/>
  <c r="D119" i="1"/>
  <c r="D120" i="1"/>
  <c r="D128" i="1"/>
  <c r="D129" i="1"/>
  <c r="D130" i="1"/>
  <c r="D143" i="1"/>
  <c r="D144" i="1"/>
  <c r="D145" i="1"/>
  <c r="D146" i="1"/>
  <c r="D147" i="1"/>
  <c r="D148" i="1"/>
  <c r="D149" i="1"/>
  <c r="D152" i="1"/>
  <c r="D153" i="1"/>
  <c r="D154" i="1"/>
  <c r="D155" i="1"/>
  <c r="D156" i="1"/>
  <c r="D159" i="1"/>
  <c r="D160" i="1"/>
  <c r="D161" i="1"/>
  <c r="D162" i="1"/>
  <c r="D163" i="1"/>
  <c r="D165" i="1"/>
  <c r="D166" i="1"/>
  <c r="D167" i="1"/>
  <c r="D168" i="1"/>
  <c r="D169" i="1"/>
  <c r="D170" i="1"/>
  <c r="D171" i="1"/>
  <c r="D172" i="1"/>
  <c r="D173" i="1"/>
  <c r="D174" i="1"/>
  <c r="D175" i="1"/>
  <c r="D178" i="1"/>
  <c r="D179" i="1"/>
  <c r="D180" i="1"/>
  <c r="D181" i="1"/>
  <c r="D182" i="1"/>
  <c r="D183" i="1"/>
  <c r="D185" i="1"/>
  <c r="D186" i="1"/>
  <c r="D187" i="1"/>
  <c r="D188" i="1"/>
  <c r="D189" i="1"/>
  <c r="D190" i="1"/>
  <c r="D191" i="1"/>
  <c r="D192" i="1"/>
  <c r="D193" i="1"/>
  <c r="D203" i="1"/>
  <c r="D204" i="1"/>
  <c r="D205" i="1"/>
  <c r="D206" i="1"/>
  <c r="D210" i="1"/>
  <c r="D211" i="1"/>
  <c r="D213" i="1"/>
  <c r="D216" i="1"/>
  <c r="D221" i="1"/>
  <c r="D222" i="1"/>
  <c r="D223" i="1"/>
  <c r="D224" i="1"/>
  <c r="D225" i="1"/>
  <c r="D231" i="1"/>
  <c r="D232" i="1"/>
  <c r="D233" i="1"/>
  <c r="D234" i="1"/>
  <c r="D235" i="1"/>
  <c r="D237" i="1"/>
  <c r="D245" i="1"/>
  <c r="D246" i="1"/>
  <c r="D247" i="1"/>
  <c r="D248" i="1"/>
  <c r="D249" i="1"/>
  <c r="D250" i="1"/>
  <c r="D251" i="1"/>
  <c r="D260" i="1"/>
  <c r="D261" i="1"/>
  <c r="D262" i="1"/>
  <c r="D263" i="1"/>
  <c r="D267" i="1"/>
  <c r="D268" i="1"/>
  <c r="D291" i="1"/>
  <c r="D293" i="1"/>
  <c r="D295" i="1"/>
  <c r="D296" i="1"/>
  <c r="D297" i="1"/>
  <c r="D298" i="1"/>
  <c r="D299" i="1"/>
  <c r="D301" i="1"/>
  <c r="D302" i="1"/>
  <c r="D303" i="1"/>
  <c r="D304" i="1"/>
  <c r="D305" i="1"/>
  <c r="D311" i="1"/>
  <c r="D313" i="1"/>
  <c r="D315" i="1"/>
  <c r="D316" i="1"/>
  <c r="D317" i="1"/>
  <c r="D318" i="1"/>
  <c r="D322" i="1"/>
  <c r="D323" i="1"/>
  <c r="D324" i="1"/>
  <c r="D329" i="1"/>
  <c r="E103" i="1"/>
  <c r="E104" i="1"/>
  <c r="E105" i="1"/>
  <c r="E106" i="1"/>
  <c r="E107" i="1"/>
  <c r="E108" i="1"/>
  <c r="E109" i="1"/>
  <c r="E110" i="1"/>
  <c r="E111" i="1"/>
  <c r="E112" i="1"/>
  <c r="E113" i="1"/>
  <c r="D103" i="1"/>
  <c r="D104" i="1"/>
  <c r="D105" i="1"/>
  <c r="D106" i="1"/>
  <c r="D107" i="1"/>
  <c r="D108" i="1"/>
  <c r="D109" i="1"/>
  <c r="D111" i="1"/>
  <c r="D112" i="1"/>
  <c r="E100" i="1"/>
  <c r="E101" i="1"/>
  <c r="D100" i="1"/>
  <c r="D101" i="1"/>
  <c r="E92" i="1"/>
  <c r="E93" i="1"/>
  <c r="E94" i="1"/>
  <c r="E95" i="1"/>
  <c r="E96" i="1"/>
  <c r="E97" i="1"/>
  <c r="E98" i="1"/>
  <c r="D92" i="1"/>
  <c r="D93" i="1"/>
  <c r="D94" i="1"/>
  <c r="E87" i="1"/>
  <c r="E88" i="1"/>
  <c r="E89" i="1"/>
  <c r="E90" i="1"/>
  <c r="D87" i="1"/>
  <c r="D88" i="1"/>
  <c r="D89" i="1"/>
  <c r="D90" i="1"/>
  <c r="E64" i="1"/>
  <c r="E65" i="1"/>
  <c r="D64" i="1"/>
  <c r="D65" i="1"/>
  <c r="E56" i="1"/>
  <c r="E57" i="1"/>
  <c r="E58" i="1"/>
  <c r="E59" i="1"/>
  <c r="E60" i="1"/>
  <c r="E61" i="1"/>
  <c r="E62" i="1"/>
  <c r="D56" i="1"/>
  <c r="D57" i="1"/>
  <c r="D58" i="1"/>
  <c r="D59" i="1"/>
  <c r="D60" i="1"/>
  <c r="D61" i="1"/>
  <c r="D62" i="1"/>
  <c r="E51" i="1"/>
  <c r="E52" i="1"/>
  <c r="E53" i="1"/>
  <c r="E54" i="1"/>
  <c r="D51" i="1"/>
  <c r="D52" i="1"/>
  <c r="D53" i="1"/>
  <c r="D54" i="1"/>
  <c r="E26" i="1"/>
  <c r="E27" i="1"/>
  <c r="E28" i="1"/>
  <c r="E29" i="1"/>
  <c r="E30" i="1"/>
  <c r="E31" i="1"/>
  <c r="E32" i="1"/>
  <c r="E33" i="1"/>
  <c r="E34" i="1"/>
  <c r="E35" i="1"/>
  <c r="E36" i="1"/>
  <c r="E38" i="1"/>
  <c r="E39" i="1"/>
  <c r="E40" i="1"/>
  <c r="E41" i="1"/>
  <c r="E42" i="1"/>
  <c r="E43" i="1"/>
  <c r="E44" i="1"/>
  <c r="E46" i="1"/>
  <c r="E47" i="1"/>
  <c r="E48" i="1"/>
  <c r="D26" i="1"/>
  <c r="D27" i="1"/>
  <c r="D28" i="1"/>
  <c r="D29" i="1"/>
  <c r="D30" i="1"/>
  <c r="D31" i="1"/>
  <c r="D32" i="1"/>
  <c r="D33" i="1"/>
  <c r="D34" i="1"/>
  <c r="D35" i="1"/>
  <c r="D38" i="1"/>
  <c r="D39" i="1"/>
  <c r="D40" i="1"/>
  <c r="D41" i="1"/>
  <c r="D42" i="1"/>
  <c r="D43" i="1"/>
  <c r="D44" i="1"/>
  <c r="D46" i="1"/>
  <c r="D45" i="1" s="1"/>
  <c r="D14" i="1"/>
  <c r="D13" i="1" s="1"/>
  <c r="E98" i="3" s="1"/>
  <c r="D16" i="1"/>
  <c r="D15" i="1" s="1"/>
  <c r="D18" i="1"/>
  <c r="D19" i="1"/>
  <c r="D21" i="1"/>
  <c r="D22" i="1"/>
  <c r="E21" i="1"/>
  <c r="E22" i="1"/>
  <c r="E23" i="1"/>
  <c r="E18" i="1"/>
  <c r="E19" i="1"/>
  <c r="E16" i="1"/>
  <c r="E15" i="1" s="1"/>
  <c r="F99" i="3" s="1"/>
  <c r="E68" i="1"/>
  <c r="E69" i="1"/>
  <c r="E70" i="1"/>
  <c r="E71" i="1"/>
  <c r="E72" i="1"/>
  <c r="E73" i="1"/>
  <c r="E74" i="1"/>
  <c r="E75" i="1"/>
  <c r="E76" i="1"/>
  <c r="E77" i="1"/>
  <c r="E78" i="1"/>
  <c r="E79" i="1"/>
  <c r="E80" i="1"/>
  <c r="E81" i="1"/>
  <c r="E82" i="1"/>
  <c r="E83" i="1"/>
  <c r="E84" i="1"/>
  <c r="E85" i="1"/>
  <c r="E14" i="1"/>
  <c r="E13" i="1" s="1"/>
  <c r="D68" i="1"/>
  <c r="D69" i="1"/>
  <c r="D70" i="1"/>
  <c r="D71" i="1"/>
  <c r="D72" i="1"/>
  <c r="D73" i="1"/>
  <c r="D74" i="1"/>
  <c r="D75" i="1"/>
  <c r="D76" i="1"/>
  <c r="D77" i="1"/>
  <c r="D78" i="1"/>
  <c r="D79" i="1"/>
  <c r="D83" i="1"/>
  <c r="D84" i="1"/>
  <c r="D85" i="1"/>
  <c r="A6" i="3"/>
  <c r="F8" i="3"/>
  <c r="D96" i="3"/>
  <c r="F96" i="3"/>
  <c r="B3" i="3"/>
  <c r="D8" i="3"/>
  <c r="E96" i="3"/>
  <c r="A78" i="3"/>
  <c r="A69" i="3"/>
  <c r="A60" i="3"/>
  <c r="A51" i="3"/>
  <c r="A42" i="3"/>
  <c r="A33" i="3"/>
  <c r="A128" i="3"/>
  <c r="A124" i="3"/>
  <c r="A116" i="3"/>
  <c r="A110" i="3"/>
  <c r="A106" i="3"/>
  <c r="A102" i="3"/>
  <c r="A97" i="3"/>
  <c r="B36" i="2"/>
  <c r="A131" i="3"/>
  <c r="A130" i="3"/>
  <c r="A129" i="3"/>
  <c r="A127" i="3"/>
  <c r="A126" i="3"/>
  <c r="A125" i="3"/>
  <c r="A123" i="3"/>
  <c r="A122" i="3"/>
  <c r="A121" i="3"/>
  <c r="A120" i="3"/>
  <c r="A119" i="3"/>
  <c r="A118" i="3"/>
  <c r="A117" i="3"/>
  <c r="A115" i="3"/>
  <c r="A114" i="3"/>
  <c r="A113" i="3"/>
  <c r="A112" i="3"/>
  <c r="A111" i="3"/>
  <c r="A109" i="3"/>
  <c r="A108" i="3"/>
  <c r="A107" i="3"/>
  <c r="A105" i="3"/>
  <c r="A104" i="3"/>
  <c r="A103" i="3"/>
  <c r="A101" i="3"/>
  <c r="A100" i="3"/>
  <c r="A99" i="3"/>
  <c r="A98" i="3"/>
  <c r="B33" i="2"/>
  <c r="B34" i="2"/>
  <c r="B32" i="2"/>
  <c r="A24" i="3"/>
  <c r="D7" i="3"/>
  <c r="F5" i="3"/>
  <c r="D6" i="3"/>
  <c r="D5" i="3"/>
  <c r="C8" i="3"/>
  <c r="A8" i="3"/>
  <c r="C7" i="3"/>
  <c r="A7" i="3"/>
  <c r="C6" i="3"/>
  <c r="C5" i="3"/>
  <c r="A5" i="3"/>
  <c r="A7" i="1"/>
  <c r="A6" i="1"/>
  <c r="A5" i="1"/>
  <c r="A4" i="1"/>
  <c r="A2" i="1"/>
  <c r="D99" i="1" l="1"/>
  <c r="E114" i="3" s="1"/>
  <c r="D20" i="1"/>
  <c r="E101" i="3" s="1"/>
  <c r="D387" i="1"/>
  <c r="C387" i="1" s="1"/>
  <c r="D131" i="3" s="1"/>
  <c r="D374" i="1"/>
  <c r="E130" i="3" s="1"/>
  <c r="E369" i="1"/>
  <c r="F129" i="3" s="1"/>
  <c r="E387" i="1"/>
  <c r="F131" i="3" s="1"/>
  <c r="E17" i="1"/>
  <c r="F100" i="3" s="1"/>
  <c r="D17" i="1"/>
  <c r="C17" i="1" s="1"/>
  <c r="D100" i="3" s="1"/>
  <c r="E105" i="3"/>
  <c r="C45" i="1"/>
  <c r="D105" i="3" s="1"/>
  <c r="D63" i="1"/>
  <c r="E109" i="3" s="1"/>
  <c r="E20" i="1"/>
  <c r="F101" i="3" s="1"/>
  <c r="D50" i="1"/>
  <c r="C50" i="1" s="1"/>
  <c r="D107" i="3" s="1"/>
  <c r="E50" i="1"/>
  <c r="F107" i="3" s="1"/>
  <c r="E55" i="1"/>
  <c r="F108" i="3" s="1"/>
  <c r="E63" i="1"/>
  <c r="F109" i="3" s="1"/>
  <c r="E164" i="1"/>
  <c r="F119" i="3" s="1"/>
  <c r="D164" i="1"/>
  <c r="C164" i="1" s="1"/>
  <c r="D119" i="3" s="1"/>
  <c r="D91" i="1"/>
  <c r="C91" i="1" s="1"/>
  <c r="D113" i="3" s="1"/>
  <c r="E91" i="1"/>
  <c r="F113" i="3" s="1"/>
  <c r="E99" i="1"/>
  <c r="F114" i="3" s="1"/>
  <c r="D215" i="1"/>
  <c r="C215" i="1" s="1"/>
  <c r="D120" i="3" s="1"/>
  <c r="D55" i="1"/>
  <c r="C55" i="1" s="1"/>
  <c r="D108" i="3" s="1"/>
  <c r="E215" i="1"/>
  <c r="F120" i="3" s="1"/>
  <c r="D356" i="1"/>
  <c r="E127" i="3" s="1"/>
  <c r="E374" i="1"/>
  <c r="F130" i="3" s="1"/>
  <c r="E131" i="3"/>
  <c r="C13" i="1"/>
  <c r="D98" i="3" s="1"/>
  <c r="E45" i="1"/>
  <c r="F105" i="3" s="1"/>
  <c r="D86" i="1"/>
  <c r="E112" i="3" s="1"/>
  <c r="E86" i="1"/>
  <c r="F112" i="3" s="1"/>
  <c r="D321" i="1"/>
  <c r="C321" i="1" s="1"/>
  <c r="D123" i="3" s="1"/>
  <c r="D314" i="1"/>
  <c r="E122" i="3" s="1"/>
  <c r="D259" i="1"/>
  <c r="C259" i="1" s="1"/>
  <c r="D121" i="3" s="1"/>
  <c r="D142" i="1"/>
  <c r="C142" i="1" s="1"/>
  <c r="D118" i="3" s="1"/>
  <c r="E314" i="1"/>
  <c r="F122" i="3" s="1"/>
  <c r="E115" i="1"/>
  <c r="F117" i="3" s="1"/>
  <c r="D334" i="1"/>
  <c r="E125" i="3" s="1"/>
  <c r="E334" i="1"/>
  <c r="D25" i="1"/>
  <c r="E103" i="3" s="1"/>
  <c r="E321" i="1"/>
  <c r="F123" i="3" s="1"/>
  <c r="E142" i="1"/>
  <c r="F118" i="3" s="1"/>
  <c r="E347" i="1"/>
  <c r="F126" i="3" s="1"/>
  <c r="E25" i="1"/>
  <c r="F103" i="3" s="1"/>
  <c r="E102" i="1"/>
  <c r="F115" i="3" s="1"/>
  <c r="E356" i="1"/>
  <c r="F127" i="3" s="1"/>
  <c r="D369" i="1"/>
  <c r="D37" i="1"/>
  <c r="E104" i="3" s="1"/>
  <c r="E37" i="1"/>
  <c r="F104" i="3" s="1"/>
  <c r="D102" i="1"/>
  <c r="C102" i="1" s="1"/>
  <c r="D115" i="3" s="1"/>
  <c r="D115" i="1"/>
  <c r="C115" i="1" s="1"/>
  <c r="D117" i="3" s="1"/>
  <c r="E259" i="1"/>
  <c r="F121" i="3" s="1"/>
  <c r="D347" i="1"/>
  <c r="E126" i="3" s="1"/>
  <c r="C15" i="1"/>
  <c r="D99" i="3" s="1"/>
  <c r="E99" i="3"/>
  <c r="F98" i="3"/>
  <c r="C314" i="1" l="1"/>
  <c r="D122" i="3" s="1"/>
  <c r="C25" i="1"/>
  <c r="D103" i="3" s="1"/>
  <c r="E67" i="1"/>
  <c r="F111" i="3" s="1"/>
  <c r="D12" i="1"/>
  <c r="E97" i="3" s="1"/>
  <c r="C99" i="1"/>
  <c r="D114" i="3" s="1"/>
  <c r="C347" i="1"/>
  <c r="D126" i="3" s="1"/>
  <c r="C63" i="1"/>
  <c r="D109" i="3" s="1"/>
  <c r="C374" i="1"/>
  <c r="D130" i="3" s="1"/>
  <c r="E100" i="3"/>
  <c r="E368" i="1"/>
  <c r="F128" i="3" s="1"/>
  <c r="D368" i="1"/>
  <c r="E128" i="3" s="1"/>
  <c r="E129" i="3"/>
  <c r="C20" i="1"/>
  <c r="D101" i="3" s="1"/>
  <c r="C356" i="1"/>
  <c r="D127" i="3" s="1"/>
  <c r="E333" i="1"/>
  <c r="F124" i="3" s="1"/>
  <c r="E107" i="3"/>
  <c r="E115" i="3"/>
  <c r="F125" i="3"/>
  <c r="E120" i="3"/>
  <c r="E119" i="3"/>
  <c r="E12" i="1"/>
  <c r="F97" i="3" s="1"/>
  <c r="E118" i="3"/>
  <c r="E113" i="3"/>
  <c r="C369" i="1"/>
  <c r="D129" i="3" s="1"/>
  <c r="E24" i="1"/>
  <c r="F102" i="3" s="1"/>
  <c r="D24" i="1"/>
  <c r="E102" i="3" s="1"/>
  <c r="E123" i="3"/>
  <c r="D114" i="1"/>
  <c r="E116" i="3" s="1"/>
  <c r="E117" i="3"/>
  <c r="E49" i="1"/>
  <c r="F106" i="3" s="1"/>
  <c r="D333" i="1"/>
  <c r="C333" i="1" s="1"/>
  <c r="D124" i="3" s="1"/>
  <c r="D49" i="1"/>
  <c r="E106" i="3" s="1"/>
  <c r="C334" i="1"/>
  <c r="D125" i="3" s="1"/>
  <c r="C37" i="1"/>
  <c r="D104" i="3" s="1"/>
  <c r="E108" i="3"/>
  <c r="E114" i="1"/>
  <c r="F116" i="3" s="1"/>
  <c r="E121" i="3"/>
  <c r="C86" i="1"/>
  <c r="D112" i="3" s="1"/>
  <c r="D67" i="1"/>
  <c r="E111" i="3" s="1"/>
  <c r="C49" i="1"/>
  <c r="D106" i="3" s="1"/>
  <c r="C12" i="1" l="1"/>
  <c r="D97" i="3" s="1"/>
  <c r="C368" i="1"/>
  <c r="D128" i="3" s="1"/>
  <c r="E66" i="1"/>
  <c r="F110" i="3" s="1"/>
  <c r="C24" i="1"/>
  <c r="D102" i="3" s="1"/>
  <c r="C114" i="1"/>
  <c r="D116" i="3" s="1"/>
  <c r="D66" i="1"/>
  <c r="C66" i="1" s="1"/>
  <c r="D110" i="3" s="1"/>
  <c r="C67" i="1"/>
  <c r="D111" i="3" s="1"/>
  <c r="E124" i="3"/>
  <c r="E110" i="3" l="1"/>
</calcChain>
</file>

<file path=xl/sharedStrings.xml><?xml version="1.0" encoding="utf-8"?>
<sst xmlns="http://schemas.openxmlformats.org/spreadsheetml/2006/main" count="1692" uniqueCount="576">
  <si>
    <t>4.2</t>
  </si>
  <si>
    <t>5.1</t>
  </si>
  <si>
    <t>5.3</t>
  </si>
  <si>
    <t>6.3</t>
  </si>
  <si>
    <t xml:space="preserve">7.2 </t>
  </si>
  <si>
    <t>7.3</t>
  </si>
  <si>
    <t>7.4</t>
  </si>
  <si>
    <t>7.5.1</t>
  </si>
  <si>
    <t>7.5.2</t>
  </si>
  <si>
    <t>8.1</t>
  </si>
  <si>
    <t>8.2.1</t>
  </si>
  <si>
    <t>8.2.2</t>
  </si>
  <si>
    <t>8.2.4</t>
  </si>
  <si>
    <t>8.3.1</t>
  </si>
  <si>
    <t>8.3.2</t>
  </si>
  <si>
    <t>8.3.3</t>
  </si>
  <si>
    <t>8.3.4</t>
  </si>
  <si>
    <t>8.4</t>
  </si>
  <si>
    <t>8.5.1</t>
  </si>
  <si>
    <t>8.5.2</t>
  </si>
  <si>
    <t>8.5.3</t>
  </si>
  <si>
    <t>4.1</t>
  </si>
  <si>
    <t>Généralités</t>
  </si>
  <si>
    <t>Audit interne</t>
  </si>
  <si>
    <t>4.4</t>
  </si>
  <si>
    <t>4.3</t>
  </si>
  <si>
    <t>7.5.3.1</t>
  </si>
  <si>
    <t>7.5.3.2</t>
  </si>
  <si>
    <t>5.1.1</t>
  </si>
  <si>
    <t>5.1.2</t>
  </si>
  <si>
    <t>5.2.1</t>
  </si>
  <si>
    <t>9.3.1</t>
  </si>
  <si>
    <t>9.3.2</t>
  </si>
  <si>
    <t>9.3.3</t>
  </si>
  <si>
    <t>7.1.1</t>
  </si>
  <si>
    <t>7.1.2</t>
  </si>
  <si>
    <t>7.2</t>
  </si>
  <si>
    <t>7.1.3</t>
  </si>
  <si>
    <t>7.1.4</t>
  </si>
  <si>
    <t>8.2.3.1</t>
  </si>
  <si>
    <t>8.2.3.2</t>
  </si>
  <si>
    <t>8.3.5</t>
  </si>
  <si>
    <t>8.3.6</t>
  </si>
  <si>
    <t>8.4.1</t>
  </si>
  <si>
    <t>8.4.2</t>
  </si>
  <si>
    <t>8.4.3</t>
  </si>
  <si>
    <t>8.5.5</t>
  </si>
  <si>
    <t>9.1.1</t>
  </si>
  <si>
    <t>9.1.2</t>
  </si>
  <si>
    <t>9.2.1</t>
  </si>
  <si>
    <t>8.6</t>
  </si>
  <si>
    <t>10.2.1</t>
  </si>
  <si>
    <t>8.7.1</t>
  </si>
  <si>
    <t>9.1.3</t>
  </si>
  <si>
    <t>10.1</t>
  </si>
  <si>
    <t>10.3</t>
  </si>
  <si>
    <t>Insuffisant</t>
  </si>
  <si>
    <t>Amélioration</t>
  </si>
  <si>
    <t>Nom et Prénom</t>
  </si>
  <si>
    <t>Méthode d'utilisation PDCA</t>
  </si>
  <si>
    <t>P pour Préparer</t>
  </si>
  <si>
    <t>1) Prenez connaissance des contenus des onglets</t>
  </si>
  <si>
    <t>2) Indiquez les données contextuelles et les paramètres de l'évaluation</t>
  </si>
  <si>
    <t>D pour Diagnostiquer</t>
  </si>
  <si>
    <t>3) Indiquez le responsable de l'évaluation et la date</t>
  </si>
  <si>
    <t>4) Réalisez l'autodiagnostic de façon collective</t>
  </si>
  <si>
    <t>C pour Considérer</t>
  </si>
  <si>
    <t>5) Visualisez les synthèses, interprétez les résultats, recherchez des solutions</t>
  </si>
  <si>
    <t>6) Elaborez collectivement les plans d'action prioritaires</t>
  </si>
  <si>
    <t xml:space="preserve">7) Enregistrez, imprimez et communiquez sur vos résultats obtenus </t>
  </si>
  <si>
    <t>A pour Améliorer</t>
  </si>
  <si>
    <t>Echelles d'évaluation utilisées</t>
  </si>
  <si>
    <t>Informel</t>
  </si>
  <si>
    <t>Convaincant</t>
  </si>
  <si>
    <t>Conforme</t>
  </si>
  <si>
    <t>4.4.1</t>
  </si>
  <si>
    <t>Les informations documentées conservées comme preuves de conformité sont protégées de toute altération involontaire.</t>
  </si>
  <si>
    <t>Leadership et engagement</t>
  </si>
  <si>
    <t>Revue de direction</t>
  </si>
  <si>
    <t>Planification</t>
  </si>
  <si>
    <t>L’organisme identifie l’état des éléments de sortie par rapport aux exigences de surveillance et de mesure tout au long de la production et de la prestation de service.</t>
  </si>
  <si>
    <t>8.5.4</t>
  </si>
  <si>
    <t>Equipe d'évaluation :</t>
  </si>
  <si>
    <t>Compréhension des besoins et des attentes des parties intéressées</t>
  </si>
  <si>
    <t>Ressources</t>
  </si>
  <si>
    <t>Compétences</t>
  </si>
  <si>
    <t>Sensibilisation</t>
  </si>
  <si>
    <t>Communication</t>
  </si>
  <si>
    <t>Planification et maîtrise opérationnelles</t>
  </si>
  <si>
    <t>Exigences relatives aux produits et services</t>
  </si>
  <si>
    <t>Conception et développement de produits et services</t>
  </si>
  <si>
    <t>Maîtrise des processus, produits et services fournis par des prestataires externes</t>
  </si>
  <si>
    <t>Production et prestation de service</t>
  </si>
  <si>
    <t>Libération des produits et services</t>
  </si>
  <si>
    <t>Maîtrise des éléments de sortie non conformes</t>
  </si>
  <si>
    <t>Surveillance, mesure, analyse et évaluation</t>
  </si>
  <si>
    <t>Non-conformité et action corrective</t>
  </si>
  <si>
    <t>Signature :</t>
  </si>
  <si>
    <t>Taux min</t>
  </si>
  <si>
    <t>Taux max</t>
  </si>
  <si>
    <t xml:space="preserve">Commentaires </t>
  </si>
  <si>
    <t>Planification des modifications</t>
  </si>
  <si>
    <t>1) Complétez l'onglet {Critères}</t>
  </si>
  <si>
    <t>Commentaires libres</t>
  </si>
  <si>
    <t>Evaluation mutuelle</t>
  </si>
  <si>
    <t xml:space="preserve">Email : </t>
  </si>
  <si>
    <t>Téléphone :</t>
  </si>
  <si>
    <t>Enregistrement qualité : A4 100% vertical</t>
  </si>
  <si>
    <t>Onglet {Page d'accueil}</t>
  </si>
  <si>
    <t>Onglet {Critères}</t>
  </si>
  <si>
    <t>Comment Procéder ?</t>
  </si>
  <si>
    <r>
      <t xml:space="preserve">Niveau 1 : </t>
    </r>
    <r>
      <rPr>
        <b/>
        <sz val="8"/>
        <rFont val="Arial"/>
        <family val="2"/>
      </rPr>
      <t xml:space="preserve">Formalisez </t>
    </r>
    <r>
      <rPr>
        <sz val="8"/>
        <rFont val="Arial"/>
        <family val="2"/>
      </rPr>
      <t>davantage les activités</t>
    </r>
  </si>
  <si>
    <r>
      <t>Niveau 2 :</t>
    </r>
    <r>
      <rPr>
        <b/>
        <sz val="8"/>
        <rFont val="Arial"/>
        <family val="2"/>
      </rPr>
      <t xml:space="preserve"> Pérennisez</t>
    </r>
    <r>
      <rPr>
        <sz val="8"/>
        <rFont val="Arial"/>
        <family val="2"/>
      </rPr>
      <t xml:space="preserve"> la bonne exécution des activités</t>
    </r>
  </si>
  <si>
    <r>
      <t xml:space="preserve">Niveau 3 : </t>
    </r>
    <r>
      <rPr>
        <b/>
        <sz val="8"/>
        <rFont val="Arial"/>
        <family val="2"/>
      </rPr>
      <t>Tracez et améliorez</t>
    </r>
    <r>
      <rPr>
        <sz val="8"/>
        <rFont val="Arial"/>
        <family val="2"/>
      </rPr>
      <t xml:space="preserve"> les activités</t>
    </r>
  </si>
  <si>
    <r>
      <t xml:space="preserve">Niveau 4 : BRAVO ! </t>
    </r>
    <r>
      <rPr>
        <b/>
        <sz val="8"/>
        <rFont val="Arial"/>
        <family val="2"/>
      </rPr>
      <t>Continuez</t>
    </r>
    <r>
      <rPr>
        <sz val="8"/>
        <rFont val="Arial"/>
        <family val="2"/>
      </rPr>
      <t xml:space="preserve"> et </t>
    </r>
    <r>
      <rPr>
        <b/>
        <sz val="8"/>
        <rFont val="Arial"/>
        <family val="2"/>
      </rPr>
      <t>communiquez</t>
    </r>
    <r>
      <rPr>
        <sz val="8"/>
        <rFont val="Arial"/>
        <family val="2"/>
      </rPr>
      <t xml:space="preserve"> vos résultats</t>
    </r>
  </si>
  <si>
    <t>commentaires</t>
  </si>
  <si>
    <t>Reconnaissances ou certifications déjà obtenues :</t>
  </si>
  <si>
    <t>@</t>
  </si>
  <si>
    <t>Tél</t>
  </si>
  <si>
    <t>néant ?</t>
  </si>
  <si>
    <t>Nom de l'organisme :</t>
  </si>
  <si>
    <t>Nom de l'organisme</t>
  </si>
  <si>
    <t>Date :</t>
  </si>
  <si>
    <t>Email :</t>
  </si>
  <si>
    <t>Plan d'action :</t>
  </si>
  <si>
    <t>Intitulé ou Référence</t>
  </si>
  <si>
    <t>Avertissement : les cellules blanches écrites en bleu sont saisissables ou peuvent être modifiées</t>
  </si>
  <si>
    <t>Resp. Qualité et Affaires Règlementaires :</t>
  </si>
  <si>
    <t>Tableau de synthèse</t>
  </si>
  <si>
    <t>Taux</t>
  </si>
  <si>
    <t>Commentaires libres....</t>
  </si>
  <si>
    <t>Système de management de la qualité et ses processus</t>
  </si>
  <si>
    <t>Politique</t>
  </si>
  <si>
    <t>Actions à mettre en oeuvre face aux risques et opportunités</t>
  </si>
  <si>
    <t>Amélioration continue</t>
  </si>
  <si>
    <t>Lors de la détermination de l’étendue des activités après livraison requises, l’organisme prend en considération les conséquences indésirables potentielles associées à ses produits et services;</t>
  </si>
  <si>
    <t>Lors de la détermination de l’étendue des activités après livraison requises, l’organisme prend en considération la nature, l’utilisation et la durée de vie prévue de ses produits et services;</t>
  </si>
  <si>
    <t>Lors de la détermination de l’étendue des activités après livraison requises, l’organisme prend en considération les exigences des clients;</t>
  </si>
  <si>
    <t>L'action n'est pas réalisée selon l'avis de tous les acteurs impliqués</t>
  </si>
  <si>
    <t>Outil de bi-diagnostic des normes ISO 9001:2015 et EN 9100:2016</t>
  </si>
  <si>
    <t>Contexte de l'organisme</t>
  </si>
  <si>
    <t>Compréhension de l’organisme et de son contexte</t>
  </si>
  <si>
    <t>Détermination du domaine d’application du système de management de la qualité</t>
  </si>
  <si>
    <t>4.4.2</t>
  </si>
  <si>
    <t>Leadership</t>
  </si>
  <si>
    <t xml:space="preserve">5.2 </t>
  </si>
  <si>
    <t>5.2.2</t>
  </si>
  <si>
    <t xml:space="preserve">5.3 </t>
  </si>
  <si>
    <t>Rôles, responsabilités et autorités au sein de l’organisme</t>
  </si>
  <si>
    <t xml:space="preserve">6.1 </t>
  </si>
  <si>
    <t>6.1.1</t>
  </si>
  <si>
    <t>6.1.2</t>
  </si>
  <si>
    <t xml:space="preserve">6.2 </t>
  </si>
  <si>
    <t>Objectifs qualité et planification des actions pour les atteindre</t>
  </si>
  <si>
    <t>6.2.1</t>
  </si>
  <si>
    <t>6.2.2</t>
  </si>
  <si>
    <t xml:space="preserve">6.3 </t>
  </si>
  <si>
    <t>Support</t>
  </si>
  <si>
    <t xml:space="preserve">7.1 </t>
  </si>
  <si>
    <t>7.1.5.1</t>
  </si>
  <si>
    <t>7.1.5.2</t>
  </si>
  <si>
    <t>7.1.6</t>
  </si>
  <si>
    <t xml:space="preserve">7.3 </t>
  </si>
  <si>
    <t xml:space="preserve">7.4 </t>
  </si>
  <si>
    <t xml:space="preserve">7.5 </t>
  </si>
  <si>
    <t>Informations documentées</t>
  </si>
  <si>
    <t>Réalisation des activités opérationnelles</t>
  </si>
  <si>
    <t xml:space="preserve">8.1 </t>
  </si>
  <si>
    <t>8.1.1</t>
  </si>
  <si>
    <t>8.1.2</t>
  </si>
  <si>
    <t>8.1.3</t>
  </si>
  <si>
    <t>8.1.4</t>
  </si>
  <si>
    <t xml:space="preserve">8.2 </t>
  </si>
  <si>
    <t xml:space="preserve">8.3 </t>
  </si>
  <si>
    <t>8.3.4.1</t>
  </si>
  <si>
    <t>8.4.1.1</t>
  </si>
  <si>
    <t xml:space="preserve">8.5 </t>
  </si>
  <si>
    <t xml:space="preserve">8.5.1.1 </t>
  </si>
  <si>
    <t>8.5.1.2</t>
  </si>
  <si>
    <t xml:space="preserve">8.5.1.3 </t>
  </si>
  <si>
    <t>8.5.6</t>
  </si>
  <si>
    <t xml:space="preserve">8.6 </t>
  </si>
  <si>
    <t xml:space="preserve">8.7 </t>
  </si>
  <si>
    <t>8.7.2</t>
  </si>
  <si>
    <t>Évaluation des performances</t>
  </si>
  <si>
    <t xml:space="preserve">9.1 </t>
  </si>
  <si>
    <t xml:space="preserve">9.2 </t>
  </si>
  <si>
    <t>9.2.2</t>
  </si>
  <si>
    <t xml:space="preserve">9.3 </t>
  </si>
  <si>
    <t>8) la performance de ponctualité des livraisons.</t>
  </si>
  <si>
    <t xml:space="preserve">10.1 </t>
  </si>
  <si>
    <t xml:space="preserve">10.2 </t>
  </si>
  <si>
    <t>10.2.2</t>
  </si>
  <si>
    <t xml:space="preserve">10.3 </t>
  </si>
  <si>
    <t>Niveaux de respect aux critères mutualisés associés à l'EN 9100:2016 &amp; à l'ISO 9001:2015</t>
  </si>
  <si>
    <t>Légende de la grille des critères</t>
  </si>
  <si>
    <r>
      <t xml:space="preserve">Resp. </t>
    </r>
    <r>
      <rPr>
        <b/>
        <sz val="9"/>
        <rFont val="Arial"/>
        <family val="2"/>
      </rPr>
      <t>Autodiagnostic</t>
    </r>
    <r>
      <rPr>
        <sz val="9"/>
        <rFont val="Arial"/>
        <family val="2"/>
      </rPr>
      <t xml:space="preserve"> :</t>
    </r>
  </si>
  <si>
    <r>
      <t xml:space="preserve">Taux %
</t>
    </r>
    <r>
      <rPr>
        <b/>
        <sz val="9"/>
        <color theme="1"/>
        <rFont val="Arial"/>
        <family val="2"/>
      </rPr>
      <t>ISO 9001</t>
    </r>
    <r>
      <rPr>
        <sz val="9"/>
        <color theme="1"/>
        <rFont val="Arial"/>
        <family val="2"/>
      </rPr>
      <t xml:space="preserve"> (mutuel)</t>
    </r>
  </si>
  <si>
    <r>
      <t xml:space="preserve">Taux %
</t>
    </r>
    <r>
      <rPr>
        <b/>
        <sz val="9"/>
        <color theme="1"/>
        <rFont val="Arial"/>
        <family val="2"/>
      </rPr>
      <t>EN 9100</t>
    </r>
  </si>
  <si>
    <t>Art.</t>
  </si>
  <si>
    <r>
      <t xml:space="preserve">Commentaire concernant </t>
    </r>
    <r>
      <rPr>
        <b/>
        <sz val="8"/>
        <color theme="0"/>
        <rFont val="Arial"/>
        <family val="2"/>
      </rPr>
      <t>l'action</t>
    </r>
    <r>
      <rPr>
        <sz val="8"/>
        <color theme="0"/>
        <rFont val="Arial"/>
        <family val="2"/>
      </rPr>
      <t xml:space="preserve"> une fois qu'elle sera évaluée</t>
    </r>
  </si>
  <si>
    <r>
      <t xml:space="preserve">Commentaire concernant </t>
    </r>
    <r>
      <rPr>
        <b/>
        <sz val="8"/>
        <color theme="0"/>
        <rFont val="Arial"/>
        <family val="2"/>
      </rPr>
      <t>l'exigence</t>
    </r>
    <r>
      <rPr>
        <sz val="8"/>
        <color theme="0"/>
        <rFont val="Arial"/>
        <family val="2"/>
      </rPr>
      <t xml:space="preserve"> une fois qu'elle sera évaluée</t>
    </r>
  </si>
  <si>
    <r>
      <t xml:space="preserve">Niveau 5 : Vous visez </t>
    </r>
    <r>
      <rPr>
        <b/>
        <sz val="8"/>
        <rFont val="Arial"/>
        <family val="2"/>
      </rPr>
      <t>l'excellence</t>
    </r>
  </si>
  <si>
    <t>Amélioration permanente</t>
  </si>
  <si>
    <r>
      <t xml:space="preserve">Niveaux de </t>
    </r>
    <r>
      <rPr>
        <b/>
        <sz val="8"/>
        <color theme="0"/>
        <rFont val="Arial"/>
        <family val="2"/>
      </rPr>
      <t>maturité</t>
    </r>
  </si>
  <si>
    <r>
      <t xml:space="preserve">Libellés des niveaux de </t>
    </r>
    <r>
      <rPr>
        <b/>
        <sz val="8"/>
        <rFont val="Arial"/>
        <family val="2"/>
      </rPr>
      <t xml:space="preserve">maturité </t>
    </r>
    <r>
      <rPr>
        <sz val="8"/>
        <rFont val="Arial"/>
        <family val="2"/>
      </rPr>
      <t>des articles et sous-articles selon les taux moyens [Min ; Max]</t>
    </r>
  </si>
  <si>
    <t>9) Mesurez les progrès et réevaluez</t>
  </si>
  <si>
    <t>8) Mettez en œuvre les plans d'action</t>
  </si>
  <si>
    <t>Nom et prénom</t>
  </si>
  <si>
    <t>Tel.</t>
  </si>
  <si>
    <t>jj/mm/aaaa</t>
  </si>
  <si>
    <t>L’organisme détermine les enjeux externes et internes pertinents. Les informations relatives à ces enjeux sont surveillées.</t>
  </si>
  <si>
    <t>L'organisme détermine les parties intéressées pertinentes et comprend leurs besoins et leurs attentes.</t>
  </si>
  <si>
    <t>L'organisme détermine les limites et l'applicabilité de son SMQ en tenant compte des enjeux internes et externes, des exigences des parties intéressées pertinentes et des produits et services de l'organisme.</t>
  </si>
  <si>
    <t>Le domaine d'application du SMQ et les justifications d'applicabilité sont tenus à jour et disponibles sous forme d'information documentée</t>
  </si>
  <si>
    <t>L'organisme détermine les processus de l'entreprise, identifie les ressources nécessaires, attribue les autorités et évalue ses processus.</t>
  </si>
  <si>
    <t>L’organisme tient à jour et conserve les informations documentées relatives à la mise en oeuvre de ses processus.</t>
  </si>
  <si>
    <t>L'organisme établit et met à jour les informations documentées incluant la description des parties intéressées pertinentes, le domaine d'application de son SMQ, ses limites d'applicabilité, la description de ses processus et l'attribution des responsabilités et des autorités au sein de l'organisme.</t>
  </si>
  <si>
    <t>La politique et les objectifs qualité sont établis pour le système de management de la qualité et sont compatibles avec le contexte et l’orientation stratégique de l’organisme</t>
  </si>
  <si>
    <t>Les exigences liées au système de management de la qualité sont intégrées aux processus métiers de l’organisme</t>
  </si>
  <si>
    <t>La direction s'assure que les ressources requises pour le système de management de la qualité sont disponibles</t>
  </si>
  <si>
    <t>La direction communique sur l’importance de disposer d’un système de management de la qualité efficace et de se conformer aux exigences liées à ce système;</t>
  </si>
  <si>
    <t>La direction incite, oriente et soutient les personnes pour qu’elles contribuent à l’efficacité du système de management de la qualité;</t>
  </si>
  <si>
    <t>La direction soutient les autres rôles pertinents de management afin de démontrer leurs responsabilités dans leurs domaines respectifs.</t>
  </si>
  <si>
    <t xml:space="preserve"> La direction s’assure que le système de management de la qualité atteigne les résultats attendus et proumovoit l'amélioration du SMQ.</t>
  </si>
  <si>
    <t xml:space="preserve"> La direction s'assure que les risques et les opportunités susceptibles d’avoir une incidence sur la conformité des produits et des services et sur l’aptitude à améliorer la satisfaction du client sont déterminés et pris en compte;</t>
  </si>
  <si>
    <t>La direction s'assure que la priorité d'accroitre la satisfaction du client est préservée.</t>
  </si>
  <si>
    <r>
      <t xml:space="preserve">La direction s'assure que les exigences du client ainsi que les exigences légales et réglementaires applicables sont déterminées, comprises et satisfaites en permanence;
</t>
    </r>
    <r>
      <rPr>
        <sz val="8"/>
        <color rgb="FF0070C0"/>
        <rFont val="Arial"/>
        <family val="2"/>
      </rPr>
      <t/>
    </r>
  </si>
  <si>
    <r>
      <t xml:space="preserve">La direction s'assure que la conformité du produit ou du service et la performance de ponctualité des livraisons sont mesurées et des actions appropriées sont mises en oeuvre si les résultats attendus ne sont pas, ou ne seront pas atteints.
</t>
    </r>
    <r>
      <rPr>
        <b/>
        <sz val="9"/>
        <color theme="1"/>
        <rFont val="Arial"/>
        <family val="2"/>
      </rPr>
      <t/>
    </r>
  </si>
  <si>
    <t>La politique qualité est appropriée à la finalité et au contexte de l'organisme et soutient son orientation stratégique.</t>
  </si>
  <si>
    <t>La politique inclut l'engagement de satisfaire aux exigences applicables.</t>
  </si>
  <si>
    <t>La politique inclut l’engagement pour l’amélioration continue du système de management de la qualité.</t>
  </si>
  <si>
    <t>La direction établit, met en oeuvre et tient à jour sa politique qualité.</t>
  </si>
  <si>
    <t>La politique qualité est disponible et tenue à jour sous  forme d’une information documentée;</t>
  </si>
  <si>
    <t>La politique est communiquée, comprise et appliquée au sein de l’organisme;</t>
  </si>
  <si>
    <t>La politique est mise à la disposition des parties intéressées pertinentes.</t>
  </si>
  <si>
    <t>Un membre de l'organisme est nommé pour représenter la direction, il a la responsabilité et l'autorité de la surveillance du SMQ.</t>
  </si>
  <si>
    <t>Le représentant de la direction possède l’indépendance organisationnelle et le libre accès à la direction pour résoudre les problèmes relatifs au management de la qualité.</t>
  </si>
  <si>
    <t>La planification du SMQ tient compte des enjeux et des exigences des parties intéressées pertinentes et des risques et des opportunités.</t>
  </si>
  <si>
    <t>L'organisme planifier les actions à mettre en œuvre face aux risques et aux opportunités</t>
  </si>
  <si>
    <t>L'organisme évalue l'efficacité de ces actions.</t>
  </si>
  <si>
    <t>Les actions mises en oeuvre face aux risques et opportunités sont proportionnelles à l’impact potentiel sur la conformité des produits et des services.</t>
  </si>
  <si>
    <t xml:space="preserve">L’organisme met des objectifs qualité, aux fonctions, niveaux et processus concernés, nécessaires au système de management de la qualité. </t>
  </si>
  <si>
    <t>Les objectifs qualité sont mesurables.</t>
  </si>
  <si>
    <t>Les objectifs qualité tiennent en compte des exigences applicables.</t>
  </si>
  <si>
    <t>Les objectifs qualité sont pertinents pour la conformité des produits et des services et l’amélioration de la satisfaction du client;</t>
  </si>
  <si>
    <t>Les objectifs qualité sont surveillés et communiqués</t>
  </si>
  <si>
    <t>L’organisme tient à jour des informations documentées sur les objectifs qualité.</t>
  </si>
  <si>
    <t>Pendant la planification, l'organisme détermine:
a) ce qui sera fait;
b) quelles ressources seront nécessaires;
c) qui sera responsable;
d) les échéances;
e) comment les résultats seront évalués.</t>
  </si>
  <si>
    <t>Les modifications du SMQ sont réalisées de façon planifiée.</t>
  </si>
  <si>
    <t>L’organisme prend en compte:
a) l’objectif des modifications et leurs conséquences possibles;
b) l’intégrité du système de management de la qualité;
c) la disponibilité des ressources;
d) l’attribution ou la réattribution des responsabilités et autorités.</t>
  </si>
  <si>
    <t>L’organisme identifie et fournit les ressources nécessaires à l’établissement, la mise en oeuvre, la mise à jour et l’amélioration continue du SMQ.</t>
  </si>
  <si>
    <t>L’organisme prend en compte:
a) les capacités et les contraintes des ressources internes existantes;
b) ce qu’il est nécessaire de se procurer auprès de prestataires externes.</t>
  </si>
  <si>
    <t>L’organisme détermine et fournit les ressources humaines nécessaires à la mise en oeuvre efficace de son SMQ ainsi qu’à la mise en oeuvre et à la maîtrise de ses processus.</t>
  </si>
  <si>
    <t>L’organisme détermine, fournit et maintient l’infrastructure nécessaire à la mise en oeuvre de ses processus et à l’obtention de la conformité des produits et des services.</t>
  </si>
  <si>
    <t>L’organisme détermine, fournit et maintient l’environnement nécessaire à la mise en oeuvre de ses processus et à l’obtention de la conformité des produits et des services.</t>
  </si>
  <si>
    <t>L’organisme dispose des ressources nécessaires pour assurer des résultats valides et fiables lorsqu’une surveillance ou une mesure est utilisée pour vérifier la conformité des produits et des services aux exigences.</t>
  </si>
  <si>
    <t>Les informations documentées appropriées démontrant l’adéquation des ressources pour la surveillance et la mesure sont conservées.</t>
  </si>
  <si>
    <t>Les ressources fournies sont:
a) appropriées pour le type spécifique d’activités de surveillance et de mesure mises en oeuvre;
b) maintenues pour assurer leur adéquation.</t>
  </si>
  <si>
    <r>
      <t xml:space="preserve">Lorsque la traçabilité de la mesure est une exigence/est considérée par l’organisme comme un élément essentiel visant à donner confiance dans la validité des résultats de mesure, l’équipement de mesure est étalonné et/ou vérifié à intervalles spécifiés, ou avant l’utilisation, par rapport à des étalons de mesure pouvant être reliés à des étalons de mesure internationaux ou nationaux. Lorsque ces étalons n’existent pas, la référence utilisée pour l’étalonnage ou la vérification est conservée sous forme d’information documentée;
</t>
    </r>
    <r>
      <rPr>
        <b/>
        <sz val="9"/>
        <color theme="1"/>
        <rFont val="Arial"/>
        <family val="2"/>
      </rPr>
      <t/>
    </r>
  </si>
  <si>
    <t>L’équipement de mesure est identifié afin de pouvoir déterminer la validité de son étalonnage;</t>
  </si>
  <si>
    <t>Si l'équipement de mesure s’avère inadapté à l’usage prévu, l’organisme détermine si la validité des résultats de mesure antérieurs a été compromise et mène l’action appropriée.</t>
  </si>
  <si>
    <t>L'équipement de mesure est protégé contre les réglages, les dommages ou les détériorations susceptibles d’invalider l’étalonnage et les résultats de mesure ultérieurs.</t>
  </si>
  <si>
    <t>L'organisme établit, met en oeuvre et tient à jour un processus de rappel des équipements de surveillance et de mesure nécessitant un étalonnage ou une vérification.</t>
  </si>
  <si>
    <t xml:space="preserve">L'organisme tient à jour un registre des équipements de surveillance et de mesure. </t>
  </si>
  <si>
    <t>Le registre précise le type d'équipement, l'identification unique, l'emplacement, ainsi que la méthode d’étalonnage ou de vérification, la fréquence et les critères d'acceptation.</t>
  </si>
  <si>
    <t>L’organisme détermine les connaissances nécessaires à la mise en oeuvre de ses processus et à l’obtention de la conformité des produits et des services.</t>
  </si>
  <si>
    <t>L'organisme tient à jour et met à disposition les connaissances nécessaires à la mise en ouvre de ses processus.</t>
  </si>
  <si>
    <t>En cas de  modification des besoins et des tendances, l’organisme prend en compte ses connaissances actuelles et détermine comment il peut acquérir ou accéder à toutes connaissances supplémentaires nécessaires et aux mises à jour requises.</t>
  </si>
  <si>
    <t>L'organisme s'assure que ces personnes sont compétentes sur la base d’une formation initiale ou professionnelle, ou d’une expérience appropriée;</t>
  </si>
  <si>
    <t>L'organisme mène des actions pour acquérir les compétences nécessaires et évaluer l’efficacité de ces actions;</t>
  </si>
  <si>
    <t>L'organisme conserve les informations documentées appropriées comme preuves desdites compétences.</t>
  </si>
  <si>
    <t>Les personnes sont sensibilisés à l’importance de leur contribution à l’efficacité du système de management de la qualité, y compris aux effets bénéfiques d’une amélioration des performances.</t>
  </si>
  <si>
    <t>Les personnes sont sensibilisés aux répercussions d’un non-respect des exigences du système de management de la qualité.</t>
  </si>
  <si>
    <t>L’organisme s’assure que les personnes effectuant un travail sous son contrôle sont sensibilisées à la politique qualité et aux objectifs qualité pertinents.</t>
  </si>
  <si>
    <t>Les personnes sont sensibilisés aux informations documentées du système de management de la qualité qui les concernent et leurs évolutions ;</t>
  </si>
  <si>
    <t>Les personnes sont sesibilisés à leur contribution à la conformité du produit ou du service.</t>
  </si>
  <si>
    <t>Les personnes sont sesibilisés à leur contribution à la sécurité du produit.</t>
  </si>
  <si>
    <t>Les personnes sont sesibilisés à l’importance d’un comportement éthique</t>
  </si>
  <si>
    <t>La communication tient en compte: 
a) les sujets sur lesquels communiquer;
b) à quels moments communiquer;
c) avec qui communiquer;
d) comment communiquer;
e) qui communique.</t>
  </si>
  <si>
    <r>
      <t xml:space="preserve">L’organisme détermine les besoins de communication interne et externe pertinents pour le SMQ.
</t>
    </r>
    <r>
      <rPr>
        <b/>
        <sz val="9"/>
        <color theme="1"/>
        <rFont val="Arial"/>
        <family val="2"/>
      </rPr>
      <t/>
    </r>
  </si>
  <si>
    <t>Le SMQ de l'organisme inclut les informations documentées exigées par la présente Norme internationale et les informations documentées que l’organisme juge nécessaires à l’efficacité du système de management de la qualité.</t>
  </si>
  <si>
    <t>Lors de la création ou de la mise à jour de l'information documentée, ’identification et la description des informations documentées (par exemple leur titre, date, auteur, numéro de référence) sont appropriées.</t>
  </si>
  <si>
    <t>Lors de la création ou de la mise à jour de l'information documentée, le format (par exemple langue, version logicielle, graphiques) et le support (par exemple électronique, papier ) sont appropriés</t>
  </si>
  <si>
    <t>Lors de la création ou de la mise à jour de l'information documentée, la revue effectuée (et leur approbation pour en déterminer la pertinence et l’adéquation) est appropriée.</t>
  </si>
  <si>
    <t>Les informations documentées sont disponibles et conviennent à l’utilisation, quand et là où elles sont nécessaires.</t>
  </si>
  <si>
    <t>Les informations documentées sont convenablement protégées (par exemple de toute perte de confidentialité, utilisation inappropriée ou perte d’intégrité).</t>
  </si>
  <si>
    <t>Pour maîtriser les informations documentées, les activités suivantes sont mises en oeuvre:
a) distribution, accès, récupération et utilisation;
b) stockage et protection, y compris préservation de la lisibilité;
c) maîtrise des modifications (par exemple contrôle des versions);
d) conservation et élimination.</t>
  </si>
  <si>
    <t>l'organisme prévient toute utilisation non intentionnelle d'informations documentées périmées, par le retrait ou par l'application d'une identification ou d'une maîtrise adéquates, si elles sont conservées dans un but quelconque.</t>
  </si>
  <si>
    <t>Les informations documentées d’origine externe que l’organisme juge nécessaires à la planification et au fonctionnement du SMQ sont identifiées comme il convient et maîtrisées.</t>
  </si>
  <si>
    <t>Lorsque des informations documentées font l'objet d'une gestion électronique, les processus de protection des données sont définis (par exemple, protection contre les pertes, les modifications non autorisées, les altérations non intentionnelles, la corruption, les dommages physiques).</t>
  </si>
  <si>
    <t>L'organisme détermine les exigences relatives aux produits et services;</t>
  </si>
  <si>
    <t>L'organisme établit des critères pour les processus de son SMQ et pour l’acceptation des produits et services.</t>
  </si>
  <si>
    <t>L'organisme détermine les ressources nécessaires pour obtenir la conformité aux exigences relatives aux produits et services et respecter la ponctualité de livraison des produits et services ;</t>
  </si>
  <si>
    <t>L'organisme met en oeuvre la maîtrise de ces processus conformément aux critères.</t>
  </si>
  <si>
    <t>L'organisme détermine, met à jour et conserve les informations documentées pour avoir l’assurance que les processus ont été réalisés comme prévuet pour démontrer la conformité des produits et services aux exigences applicables.</t>
  </si>
  <si>
    <t>L'organisme détermine les processus et la maîtrise nécessaires pour gérer les éléments critiques, y compris la maîtrise des procédés de production lorsque des caractéristiques clés ont été identifiées.</t>
  </si>
  <si>
    <t>Les représentants des fonctions concernées de l'organisme sont impliqués dans la planification et la maîtrise des activités opérationnelles.</t>
  </si>
  <si>
    <t>L'organisme détermine les processus et les ressources pour assurer le soutien en utilisation et l’entretien des produits et services.</t>
  </si>
  <si>
    <t>L'organisme détermine les produits et services à obtenir de la part des prestataires externes.</t>
  </si>
  <si>
    <t>L'organisme établit la maîtrise nécessaire pour éviter que des produits et services non conformes soient livrés au client.</t>
  </si>
  <si>
    <t xml:space="preserve">La fourniture du produit est planifiée et gérée en incluant les événements programmés réalisés séquentiellement, pour satisfaire les exigences avec un niveau de risque acceptable, </t>
  </si>
  <si>
    <t>La fourniture du produit est planifiée en prenant en compte les contraintes liées aux ressources et aux délais.</t>
  </si>
  <si>
    <t>Les éléments de sortie de cette planification sont adaptés aux modes de réalisation des activités opérationnelles de l’organisme.</t>
  </si>
  <si>
    <t>Les processus externalisés sont maîtrisés.</t>
  </si>
  <si>
    <t>L’organisme maîtrise les modifications prévues, analyse les conséquences des modifications imprévues et, si nécessaire, mène des actions pour limiter tout effet négatif.</t>
  </si>
  <si>
    <t xml:space="preserve">L'organisme établit, met en oeuvre et tient à jour un processus de planification et de maîtrise des transferts temporaires ou permanents d'activités, pour garantir de façon continue la conformité des activités aux exigences. </t>
  </si>
  <si>
    <t>Le processus assure que les impacts et les risques des transferts d'activités sont gérés.</t>
  </si>
  <si>
    <t>Le processus de gestion des risques de ne pas satisfaire les exigences applicables aux activités opérationnelles prend en compte l'identification, l'évaluation, et la communication des risques liés à l'ensemble des activités opérationnelles.</t>
  </si>
  <si>
    <t>Le processus de gestion des risques de ne pas satisfaire les exigences applicables aux activités opérationnelles prend en compte l'identification, la mise en oeuvre et la gestion des actions de réduction des risques qui dépassent les seuils d'acceptation des risques définis.</t>
  </si>
  <si>
    <t>Le processus de gestion des risques de ne pas satisfaire les exigences applicables aux activités opérationnelles prend en compte l'acceptation des risques résiduels, après mise en oeuvre des actions de réduction des risques.</t>
  </si>
  <si>
    <t>Le processus de gestion des risques de ne pas satisfaire les exigences applicables aux activités opérationnelles prend en compte la définition des critères d'évaluation des risques (par exemple, probabilité, conséquences, acceptation des risques) .</t>
  </si>
  <si>
    <t>Le processus de gestion des risques de ne pas satisfaire les exigences applicables aux activités opérationnelles prend en compte l'attribution des responsabilités de gestion du risque lié aux activités opérationnelles.</t>
  </si>
  <si>
    <t>Le processus de gestion de la configuration maîtriser l'identité et la traçabilité du produit par rapport aux exigences, y compris l'application des évolutions identifiées.</t>
  </si>
  <si>
    <t>Le processus de gestion de la configuration assure que l'information documentée (par exemple : les exigences, la définition, la vérification, la validation et la documentation d'acceptation) est cohérente avec les caractéristiques réelles des produits et des services.</t>
  </si>
  <si>
    <t>L'organisme planifie, met en oeuvre et maîtrise des processus permettant d'assurer la sécurité du produit, pendant toute la durée de son cycle de vie, de façon appropriée à l'organisme et au produit.</t>
  </si>
  <si>
    <t>L'organisme planifie, met en oeuvre et maîtrise des processus pour prévenir l'utilisation des pièces contrefaites ou suspectées de l'être et leur inclusion dans le(s) produit(s) livré(s) au client.</t>
  </si>
  <si>
    <t>La communication avec les clients inclut la fourniture d’informations relatives aux produits et services;</t>
  </si>
  <si>
    <t>La communication avec les clients inclut le traitement des consultations, des contrats ou des commandes, y compris leurs avenants;</t>
  </si>
  <si>
    <t>La communication avec les clients inclut l’obtention d’un retour d’information des clients concernant les produits et services, y compris leurs réclamations;</t>
  </si>
  <si>
    <t>La communication avec les clients inclut la gestion ou la maîtrise de la propriété du client;</t>
  </si>
  <si>
    <t>La communication avec les clients inclut l’établissement des exigences spécifiques relatives aux actions d’urgence, le cas échéant.</t>
  </si>
  <si>
    <t>Les exigences relatives aux produits et services sont définies, y compris toutes exigences légales et réglementaires applicables et celles jugées nécessaires par l’organisme;</t>
  </si>
  <si>
    <r>
      <t xml:space="preserve">
L’organisme peut répondre aux réclamations relatives aux produits et services qu’il propose.
</t>
    </r>
    <r>
      <rPr>
        <b/>
        <sz val="9"/>
        <color theme="1"/>
        <rFont val="Arial"/>
        <family val="2"/>
      </rPr>
      <t/>
    </r>
  </si>
  <si>
    <t>Les exigences spéciales relatives aux produits et services sont déterminées ;</t>
  </si>
  <si>
    <t>Les risques liés aux activités opérationnelles (par exemple : nouvelle technologie, aptitude et capacité à produire, délais de livraison réduits) sont identifiés.</t>
  </si>
  <si>
    <t>La revue des exigences inclut les exigences spécifiées par le client, y compris les exigences relatives à la livraison et aux activités après livraison.</t>
  </si>
  <si>
    <t>La revue des exigences inclut les exigences non formulées par le client mais nécessaires pour l’usage spécifié ou, lorsqu’il est connu, pour l’usage prévu;</t>
  </si>
  <si>
    <t>La revue des exigences inclut les exigences spécifiées par l’organisme;</t>
  </si>
  <si>
    <t>La revue des exigences inclut les exigences légales et réglementaires applicables aux produits et services;</t>
  </si>
  <si>
    <t>La revue des exigences inclut les écarts entre les exigences d’un contrat ou d’une commande et celles précédemment exprimées</t>
  </si>
  <si>
    <t>La revue des exigences est menée en coordination avec les fonctions concernées de l'organisme.</t>
  </si>
  <si>
    <t>L'organisme négocie avec le client des exigences mutuellement acceptables si les exigences du client ne peuvent pas être satisfaites ou ne peuvent l'être que partiellement.</t>
  </si>
  <si>
    <t>Les écarts entre les exigences d’un contrat ou d’une commande et celles précédemment définies sont résolus.</t>
  </si>
  <si>
    <t>Les exigences du client sont confirmées par l’organisme avant d’être acceptées, lorsqu’elles ne sont pas fournies sous une forme documentée.</t>
  </si>
  <si>
    <t>Les informations documentées contenant les résultats de la revue ainsi que toute nouvelle exigence relative aux produits et services sont conservées.</t>
  </si>
  <si>
    <t>Les informations documentées correspondantes sont amendées.</t>
  </si>
  <si>
    <t>Le personnel concerné est informé des exigences modifiées) lorsque les exigences relatives aux produits et services sont modifiées.</t>
  </si>
  <si>
    <t>L'organisme surveille la mise en oeuvre des activités d'amélioration et évalue l'efficacité des résultats.</t>
  </si>
  <si>
    <t>L’organisme prend en compte les résultats de l’analyse et de l’évaluation, ainsi que les éléments de sortie de la revue de direction pour déterminer s’il existe des besoins ou des opportunités à considérer dans le cadre de l’amélioration continue.</t>
  </si>
  <si>
    <t>Les informations documentées sont conservées comme preuves de la nature des non-conformités et de toute action menée ultérieurement.</t>
  </si>
  <si>
    <t>Les informations documentées sont conservées comme preuves des résultats de toute action corrective.</t>
  </si>
  <si>
    <r>
      <t xml:space="preserve">L’organisme réagit à la non-conformité, il   agit pour la maîtriser et la corriger et prend en charge les conséquences.
</t>
    </r>
    <r>
      <rPr>
        <sz val="9"/>
        <color rgb="FF0070C0"/>
        <rFont val="Arial"/>
        <family val="2"/>
      </rPr>
      <t/>
    </r>
  </si>
  <si>
    <t>L'organisme évalue s’il est nécessaire de mener une action pour éliminer la ou les causes de la non-conformité, afin qu’elle ne se reproduise pas ou n’apparaisse pas ailleurs, en effectuant la revue et analysant la non-conformité; en recherchant et analysant les causes de la non-conformité, y compris, celles liées aux facteurs humains et en recherchant si des non-conformités similaires existent ou pourraient éventuellement se produire;</t>
  </si>
  <si>
    <t>L'organisme examine l’efficacité de toute action corrective mise en œuvre.</t>
  </si>
  <si>
    <t>L'organisme met en oeuvre toutes les actions requises.</t>
  </si>
  <si>
    <t>L'organisme met à jour les risques et opportunités déterminés durant la planification, si nécessaire.</t>
  </si>
  <si>
    <t>L'organisme modifie, si nécessaire, le système de management de la qualité.</t>
  </si>
  <si>
    <t>L'organisme tient à jour l'information documentée qui définit les processus de gestion des non conformités et des actions correctives.</t>
  </si>
  <si>
    <t>Les actions correctives mises en oeuvre sont appropriées aux conséquences des non-conformités rencontrées.</t>
  </si>
  <si>
    <t>L'organisme engage des actions spécifiques lorsque les actions correctives n'ont pas été effectuées à temps et/ou ont été inefficaces.</t>
  </si>
  <si>
    <t>L'organisme répercute les exigences d'action corrective au prestataire externe, quand il est établi que celui ci est responsable de la non-conformité.</t>
  </si>
  <si>
    <t>L’organisme détermine et sélectionne les opportunités d’amélioration et entreprendre toutes les actions nécessaires pour satisfaire aux exigences du client et accroître la satisfaction du client.</t>
  </si>
  <si>
    <t>Les opportunités d'améliorations incluent l’amélioration des produits et services afin de satisfaire aux exigences et de prendre en compte les besoins et attentes futurs.</t>
  </si>
  <si>
    <t>Les opportunités d'améliorations incluent l’amélioration de la performance et de l’efficacité du système de management de la qualité.</t>
  </si>
  <si>
    <t>Les opportunités d'améliorations incluent la correction, la prévention ou la réduction des effets indésirables.</t>
  </si>
  <si>
    <t>L’organisme détermine les méthodes de surveillance, de mesure, d’analyse et d’évaluation nécessaires pour assurer la validité des résultats.</t>
  </si>
  <si>
    <t>L’organisme détermine quand la surveillance et la mesure doivent être effectuées.</t>
  </si>
  <si>
    <t>L’organisme détermine quand les résultats de la surveillance et de la mesure doivent être analysés et évalués.</t>
  </si>
  <si>
    <t>L’organisme évalue la performance ainsi que l’efficacité du système de management de la qualité.</t>
  </si>
  <si>
    <t>L’organisme conserve des informations documentées pertinentes comme preuves des résultats.</t>
  </si>
  <si>
    <t>L’organisme détermine ce qu’il est nécessaire de surveiller et mesurer.</t>
  </si>
  <si>
    <t>L’organisme surveille la perception des clients sur le niveau de satisfaction de leurs besoins et attentes.</t>
  </si>
  <si>
    <t>L’organisme détermine les méthodes permettant d’obtenir, de surveiller et de revoir ces informations.</t>
  </si>
  <si>
    <t>Pour améliorer la satisfaction du client, l'organisme développe et met en oeuvre des plans d'actions traitant des anomalies identifiées lors de ces évaluations, et évalue l'efficacité des résultats obtenus.</t>
  </si>
  <si>
    <t xml:space="preserve">Les informations surveillées et utilisées pour l'évaluation de la satisfaction du client incluent la conformité du produit et du service, la performance de ponctualité des livraisons, les réclamations du client et les demandes d'actions correctives. </t>
  </si>
  <si>
    <t>L’organisme analyse et évalue les données et informations appropriées issues de la surveillance et de la mesure.</t>
  </si>
  <si>
    <t>Les résultats de l’analyse sont utilisés pour évaluer :
a) la conformité des produits et services;
b) le niveau de satisfaction des clients;
c) la performance et l’efficacité du système de management de la qualité;
d) l’efficacité avec laquelle la planification a été mise en oeuvre;
e) l’efficacité des actions mises en oeuvre face aux risques et opportunités;
f) la performance des prestataires externes;
g) le besoin en améliorations du système de management de la qualité.</t>
  </si>
  <si>
    <t>L’organisme réalise des audits internes à des intervalles planifiés.</t>
  </si>
  <si>
    <t>L’organisme planifie, établit, met en oeuvre et maintient un ou des programmes d’audit, couvrant notamment la fréquence, les méthodes, les responsabilités, les exigences de planification et le compte rendu.</t>
  </si>
  <si>
    <t>Le ou les programmes d’audit tiennent compte de l’importance des processus concernés, des modifications ayant une incidence sur l’organisme et des résultats des audits précédents;</t>
  </si>
  <si>
    <t>Le ou les programmes d’audit définissent les critères d’audit et le périmètre de chaque audit;</t>
  </si>
  <si>
    <t>L'organisme sélectionne des auditeurs et réalise des audits pour assurer l’objectivité et l’impartialité du processus d’audit;</t>
  </si>
  <si>
    <t>L'organisme veille à ce que les résultats des audits soient rapportés à la direction concernée;</t>
  </si>
  <si>
    <t>L'organisme entreprend sans délai indu la correction et les actions correctives appropriées;</t>
  </si>
  <si>
    <t>L'organisme conserve des informations documentées comme preuves de la mise en oeuvre du programme d’audit et des résultats d’audit.</t>
  </si>
  <si>
    <t>À des intervalles planifiés, la direction procéde à la revue du SMQ mis en place par l’organisme, afin de s’assurer qu’il est toujours approprié, adapté, efficace et en accord avec l’orientation stratégique de l’organisme.</t>
  </si>
  <si>
    <t>La revue de direction prend en compte les modifications des enjeux externes et internes pertinents pour le système de management de la qualité;</t>
  </si>
  <si>
    <t>La revue de direction prend en compte les informations sur la performance et l’efficacité duSMQ, y compris les tendances concernant:
1) la satisfaction des clients et les retours d’information des parties intéressées pertinentes;
2) le degré de réalisation des objectifs qualité;
3) la performance des processus et la conformité des produits et services;
4) les non-conformités et les actions correctives;
5) les résultats de la surveillance et de la mesure;
6) les résultats d’audit;
7) les performances des prestataires externes;</t>
  </si>
  <si>
    <t>La revue de direction prend en compte l’adéquation des ressources;</t>
  </si>
  <si>
    <t>La revue de direction prend en compte l’efficacité des actions mises en oeuvre face aux risques et opportunités</t>
  </si>
  <si>
    <t>La revue de direction prend en compte les opportunités d’amélioration.</t>
  </si>
  <si>
    <t>Les éléments de sortie de la revue de direction incluent les décisions et actions relatives aux: opportunités d’amélioration; besoins de changements à apporter au système de management de la qualité; besoins en ressources.</t>
  </si>
  <si>
    <t>Les éléments de sortie de la revue de direction incluent les décisions et actions relatives aux risques identifiés.</t>
  </si>
  <si>
    <t>L’organisme conserve des informations documentées comme preuves des éléments de sortie des revues de direction.</t>
  </si>
  <si>
    <t>L’organisme établit, met en oeuvre et tient à jour un processus de conception et développement approprié pour assurer la fourniture ultérieure de produits et services.</t>
  </si>
  <si>
    <r>
      <t xml:space="preserve">Lors de la conception et du développement, l’organisme prend en compte la nature, la durée et la complexité des activités de conception et de développement;
</t>
    </r>
    <r>
      <rPr>
        <b/>
        <sz val="9"/>
        <color theme="1"/>
        <rFont val="Arial"/>
        <family val="2"/>
      </rPr>
      <t/>
    </r>
  </si>
  <si>
    <t>Lors de la conception et du développement, l’organisme prend en compte les étapes requises du processus, y compris les revues de la conception et du développement applicables;</t>
  </si>
  <si>
    <t>Lors de la conception et du développement, l’organisme prend en compte les activités requises pour la vérification et la validation du processus de conception et de développement;</t>
  </si>
  <si>
    <t>Lors de la conception et du développement, l’organisme prend en compte les responsabilités et autorités impliquées dans le processus de conception et de développement;</t>
  </si>
  <si>
    <t>Lors de la conception et du développement, l’organisme prend en compte les besoins en ressources internes et externes pour la conception et le développement des produits et services;</t>
  </si>
  <si>
    <t>Lors de la conception et du développement, l’organisme prend en compte la nécessité de maîtriser les interfaces entre les personnes impliquées dans le processus de conception et de développement;</t>
  </si>
  <si>
    <t>Lors de la conception et du développement, l’organisme prend en compte la nécessité d’impliquer des clients et des utilisateurs dans le processus de conception et de développement;</t>
  </si>
  <si>
    <t>Lors de la conception et du développement, l’organisme prend en compte les exigences relatives à la fourniture des produits et la prestation de services ultérieures;</t>
  </si>
  <si>
    <t>Lors de la conception et du développement, l’organisme prend en compte le niveau de maîtrise du processus de conception et de développement attendu par les clients et les autres parties intéressées pertinentes;</t>
  </si>
  <si>
    <t>Lors de la conception et du développement, l’organisme prend en compte les informations documentées nécessaires pour démontrer que les exigences relatives à la conception et au développement ont été satisfaites.</t>
  </si>
  <si>
    <t>La planification de la conception et du développement prend en considération l'aptitude à produire, vérifier, tester et maintenir les produits et services</t>
  </si>
  <si>
    <t>Lorsque cela est approprié, l’organisme répartit l'effort de conception et de développement en activités distinctes et, pour chaque activité, définit les tâches, les ressources nécessaires, les responsabilités, le contenu de la conception et les données d'entrée et de sortie.</t>
  </si>
  <si>
    <t>L’organisme détermine les exigences essentielles pour les types spécifiques de produits et services à concevoir et à développer.</t>
  </si>
  <si>
    <t>L’organisme prend en compte les exigences fonctionnelles et les exigences de performance;</t>
  </si>
  <si>
    <t>L’organisme prend en compte les informations issues d’activités similaires précédentes de conception et de développement;</t>
  </si>
  <si>
    <t>L’organisme prend en compte les exigences légales et réglementaires;</t>
  </si>
  <si>
    <t>L’organisme prend en compte les normes ou les règles internes, «règles de l’art», que l’organisme s’est engagé à mettre en oeuvre;</t>
  </si>
  <si>
    <t>L’organisme prend en compte les conséquences potentielles d’une défaillance liée à la nature des produits et services.</t>
  </si>
  <si>
    <t>L'organisme prend en compte, lorsque c’est applicable, les conséquences potentielles des obsolescences (par exemple, matières, procédés, composants, équipements, produits).</t>
  </si>
  <si>
    <t>Les éléments d’entrée sont appropriés, pour permettre l’exercice de la conception et du développement, complets et non ambigus.</t>
  </si>
  <si>
    <t>Les éléments conflictuels d’entrée de conception et de développement sont résolus.</t>
  </si>
  <si>
    <t>L’organisme conserve des informations documentées sur les éléments d’entrée de la conception et du développement.</t>
  </si>
  <si>
    <t>Les résultats attendus sont définis;</t>
  </si>
  <si>
    <t xml:space="preserve">
Des revues sont menées pour évaluer l’aptitude des résultats de la conception et du développement à satisfaire aux exigences;</t>
  </si>
  <si>
    <t>Des activités de vérification sont réalisées pour s’assurer que les éléments de sortie de la conception et du développement satisfont aux exigences d’entrée;</t>
  </si>
  <si>
    <t>Des activités de validation sont réalisées pour s’assurer que les produits et services résultants satisfont aux exigences pour l’application spécifiée ou l’usage prévu;</t>
  </si>
  <si>
    <t>Toutes les actions nécessaires sont entreprises pour les problèmes déterminés lors des revues ou des activités de vérification et de validation;</t>
  </si>
  <si>
    <t>Les informations documentées relatives à ces activités sont conservées.</t>
  </si>
  <si>
    <t>Le passage à la phase suivante est autorisé.</t>
  </si>
  <si>
    <t>Les participants aux revues de conception et de développement incluent des représentants des fonctions concernées par l'étape (les étapes) de conception et de développement objet(s) de la revue.</t>
  </si>
  <si>
    <t>L'organisme planifie, maîtrise et documente les essais pour la vérification et la validation.</t>
  </si>
  <si>
    <t>Les essais prouvent que les programmes ou les spécifications d’essais identifient l'élément à tester et les ressources à utiliser, définissent les objectifs et les conditions d’essais, les paramètres à enregistrer et les critères d’acceptation correspondants ;</t>
  </si>
  <si>
    <t>Les essais prouvent que  les procédures d'essais décrivent les méthodes d’essais à utiliser, le mode d’exécution des essais et la façon d'enregistrer les résultats ;</t>
  </si>
  <si>
    <t>Les essais prouvent que  la configuration de l'élément soumis aux essais est correcte ;</t>
  </si>
  <si>
    <t>Les essais prouvent que les exigences du programme d'essais et les procédures d'essais sont respectées ;</t>
  </si>
  <si>
    <t xml:space="preserve">Les essais prouvent que  les critères d’acceptation sont satisfaits.
Les équipements de surveillance et de mesure utilisés pour les essais doivent être maîtrisés comme défini </t>
  </si>
  <si>
    <t>À l'issue de la conception et du développement, l'organisme assure que les rapports, les calculs, les résultats d’essais, etc., sont capables de démontrer que la conception du produit ou du service respecte les exigences spécifiées pour toutes les conditions opérationnelles identifiées.</t>
  </si>
  <si>
    <t>Les éléments de sortie de la conception et du développement satisfont aux exigences d’entrée;</t>
  </si>
  <si>
    <t>Les éléments de sortie de la conception et du développement sont adéquats pour les processus ultérieurs relatifs à la fourniture des produits et à la prestation de services;</t>
  </si>
  <si>
    <t>Les éléments de sortie de la conception et du développement contiennent ou font référence à des exigences de surveillance et de mesure, le cas échéant, et à des critères d’acceptation;</t>
  </si>
  <si>
    <t>Les éléments de sortie de la conception et du développement spécifient les caractéristiques des produits et services qui sont essentielles pour leur usage prévu et leur fourniture ou prestation appropriée et en toute sécurité.</t>
  </si>
  <si>
    <r>
      <t xml:space="preserve">Les éléments de sortie de la conception et du développement spécifient, le cas échéant, tous les éléments critiques, y compris les caractéristiques clés et les actions spécifiques à mener concernant ces éléments ;
</t>
    </r>
    <r>
      <rPr>
        <sz val="9"/>
        <color rgb="FF0070C0"/>
        <rFont val="Arial"/>
        <family val="2"/>
      </rPr>
      <t/>
    </r>
  </si>
  <si>
    <t>Les éléments de sortie de la conception et du développement sont approuvés par une/des personne(s) autorisé(es), avant libération.</t>
  </si>
  <si>
    <t>L’organisme définit les données requises pour permettre l'identification, la production, la vérification, l'utilisation et l’entretien du produit.</t>
  </si>
  <si>
    <t>L’organisme conserve des informations documentées sur les éléments de sortie de la conception et du développement.</t>
  </si>
  <si>
    <t>Lors de la conception et du développement de produits et services ou ultérieurement, l’organisme identifie, passe en revue et maîtrise les modifications apportées, en tant que de besoin pour s’assurer qu’elles n’aient pas d’impact négatif sur la conformité aux exigences.</t>
  </si>
  <si>
    <t>L'organisme met en place un processus incluant des critères de notification de son client, concernant les évolutions affectant ses exigences, avant de les mettre en oeuvre.</t>
  </si>
  <si>
    <t>L’organisme conserve des informations documentées sur les modifications de la conception et du développement; les résultats des revues; l’autorisation des modifications et les actions entreprises pour prévenir les impacts négatifs.</t>
  </si>
  <si>
    <t>Les évolutions de la conception et du développement sont maîtrisées conformément aux exigences du processus de gestion de la configuration.</t>
  </si>
  <si>
    <t>L’organisme met en oeuvre les dispositions planifiées, aux étapes appropriées, pour vérifier que les exigences relatives aux produits et services ont été satisfaites.</t>
  </si>
  <si>
    <t>La libération des produits et services au client n'est pas effectuée avant l’exécution satisfaisante de toutes les dispositions planifiées, sauf approbation par une autorité compétente et, le cas échéant, par le client.</t>
  </si>
  <si>
    <t>L’organisme conserve les informations documentées concernant la libération des produits et services.</t>
  </si>
  <si>
    <t>Les informations documentées comprennent des preuves de la conformité aux critères d’acceptation et la traçabilité jusqu’à la (aux) personne(s) ayant autorisé la libération.</t>
  </si>
  <si>
    <t>L'information documentée qui a été conservée apporte la preuve que les produits et services satisfont aux exigences définies.</t>
  </si>
  <si>
    <t>Toutes les informations documentées exigées pour accompagner les produits et services sont présentes lors de la livraison.</t>
  </si>
  <si>
    <t>Les éléments de sortie qui ne sont pas conformes aux exigences applicables sont identifiés et maîtrisés de manière à empêcher leur utilisation ou fourniture non intentionnelle.</t>
  </si>
  <si>
    <t>Selon la nature de la non-conformité et son effet sur la conformité des produits et services, l’organisme mène les actions appropriées.</t>
  </si>
  <si>
    <t>Les actions de non-conformité s’appliquent aux produits et services non conformes détectés après livraison des produits ou durant ou après la prestation de services.</t>
  </si>
  <si>
    <t>L’organisme traite les éléments de sortie non conformes par la correction; l'isolement, le confinement, le retour ou la suspension de la fourniture des produits et services; l'information du client; l'obtention d’une autorisation d’acceptation par dérogation émanant d'une autorité compétente et, lorsque c'est applicable, du client.</t>
  </si>
  <si>
    <t>La conformité aux exigences est vérifiée lorsque des éléments de sortie non conformes sont corrigés.</t>
  </si>
  <si>
    <t>L’organisme conserve les informations documentées:décrivant la non-conformité; les actions menées; toutes les dérogations obtenues; et identifiant l’autorité ayant décidé des actions en rapport avec la non-conformité.</t>
  </si>
  <si>
    <t>Le processus de maîtrise des non-conformités de l’organisme est tenu à jour en tant qu'information documentée.</t>
  </si>
  <si>
    <t>Le processus de maîtrise des non-conformités inclut les dispositions pour définir les responsabilités et autorités concernant la revue et le traitement des éléments de sortie non conformes, ainsi que le processus d'approbation des personnes habilitées à prendre ces décisions ;</t>
  </si>
  <si>
    <t>Le processus de maîtrise des non-conformités inclut les dispositions pour lancer des actions nécessaires au confinement des effets des non-conformités sur d'autres procédés, produits ou services ;</t>
  </si>
  <si>
    <t>Le processus de maîtrise des non-conformités inclut les dispositions pour définir des actions correctives pour les produits et services détectés non conformes après livraison, en fonction des impacts</t>
  </si>
  <si>
    <t>Les dispositions relatives à l’utilisation en l'état ou la réparation, concernant l'acceptation des produits non conformes, ne sont mises en oeuvre qu'après :
- accord d'un représentant autorisé de l'organisme responsable de la conception ou de personnes ayant délégation de l'entité de conception ;
- autorisation du client, si la non-conformité entraine un écart par rapport aux exigences du contrat.
- Le produit déclaré à rebuter doit porter une marque visible et permanente ou être isolé en lieu sûr jusqu'à ce qu'il soit rendu inutilisable physiquement.
- Les pièces contrefaites, ou suspectées de l'être, doivent être maîtrisées pour éviter leur réintroduction dans la chaine d'approvisionnement.</t>
  </si>
  <si>
    <t>Les processus, produits et services fournis par des prestataires externes sont conformes aux exigences.</t>
  </si>
  <si>
    <t>L'organisme est responsable de la conformité de tous les processus, produits et services, y compris ceux en provenance de sources définies par le client.</t>
  </si>
  <si>
    <t xml:space="preserve">L'organisme s'assure, si c'est exigé, que les prestataires externes désignés ou approuvés par le client, y compris les prestataires de procédés (par exemple : procédés spéciaux) sont utilisés. </t>
  </si>
  <si>
    <t>L'organisme identifie et gére les risques associés à l'approvisionnement de processus, produits et services, ainsi que ceux associés à la sélection et à l'utilisation de prestataires externes.</t>
  </si>
  <si>
    <t>L'organisme exige que les prestataires externes exercent la maîtrise appropriée de leurs prestataires externes directs ou de rang inférieur, afin de s'assurer que les exigences sont satisfaites.</t>
  </si>
  <si>
    <t>L’organisme conserve les informations documentées concernant ces activités et toutes les actions nécessaires résultant des évaluations.</t>
  </si>
  <si>
    <t xml:space="preserve">L’organisme détermine et applique des critères pour l’évaluation, la sélection, la surveillance des performances et la réévaluation des prestataires externes, fondés sur leur aptitude à réaliser des processus ou fournir des produits et services conformes aux exigences. </t>
  </si>
  <si>
    <t>L’organisme détermine la maîtrise devant être appliquée aux processus, produits et services fournis par des prestataires externes lorsque les produits et services sont fournis directement au(x) client(s) par des prestataires externes pour le compte de l’organisme;</t>
  </si>
  <si>
    <t>L’organisme détermine la maîtrise devant être appliquée aux processus, produits et services fournis par des prestataires externes lorsque un processus ou une partie d’un processus est réalisé par un prestataire externe à la suite d’une décision de l’organisme.</t>
  </si>
  <si>
    <t>L'organisme définit le processus, les responsabilités et l'autorité concernant la décision du statut d'approbation, les modifications du statut d'approbation, et les conditions relatives à l'utilisation maîtrisée de fournisseurs en fonction de leur statut ;</t>
  </si>
  <si>
    <t>L'organisme tient à jour un registre de ses prestataires externes qui inclut le statut d'approbation (par exemple, approuvé, sous réserve, non approuvé) et le domaine d’application de l'approbation (par exemple, type de produit, famille de procédés) ;</t>
  </si>
  <si>
    <t>L'organisme vérifie périodiquement la performance du prestataire externe, y compris la conformité des processus, produits et services, ainsi que la performance de ponctualité des livraisons.</t>
  </si>
  <si>
    <t>L'organisme définit les actions nécessaires à mener lorsque des prestataires externes ne respectent pas les exigences.</t>
  </si>
  <si>
    <t>L'organisme définit les exigences de maîtrise des informations documentées créées et / ou conservées par les prestataires externes.</t>
  </si>
  <si>
    <t>L'organisme prend en compte les résultats des revues périodiques de la performance du prestataire externe.</t>
  </si>
  <si>
    <t>L'organisme prend en compte l’efficacité de la maîtrise exercée par le prestataire externe.</t>
  </si>
  <si>
    <t>L'organisme prend en compte l’impact potentiel des processus, produits et services fournis par des prestataires externes sur l’aptitude de l’organisme à satisfaire en permanence aux exigences des clients et aux exigences légales et réglementaires applicables;</t>
  </si>
  <si>
    <t>L'organisme définit la maîtrise qu’il entend exercer sur un prestataire externe et celle qu’il entend exercer sur l’élément de sortie concerné;</t>
  </si>
  <si>
    <t>L'organisme s’assure que les processus fournis par des prestataires externes demeurent sous le contrôle de son système de management de la qualité;</t>
  </si>
  <si>
    <t>Les processus, produits et services fournis par des prestataires externes ne compromettent pas l’aptitude de l’organisme à fournir en permanence à ses clients des produits et services conformes.</t>
  </si>
  <si>
    <r>
      <t xml:space="preserve">L'organisme détermine la vérification ou les autres activités nécessaires pour s’assurer que les processus, produits et services fournis par des prestataires externes satisfont aux exigences.
</t>
    </r>
    <r>
      <rPr>
        <b/>
        <sz val="9"/>
        <color rgb="FF0070C0"/>
        <rFont val="Arial"/>
        <family val="2"/>
      </rPr>
      <t/>
    </r>
  </si>
  <si>
    <t>Les activités de vérification des processus, produits et services issus de prestataires externes sont réalisées en fonction des risques identifiés par l’organisme.</t>
  </si>
  <si>
    <t>Les activités de vérification incluent des contrôles ou des essais périodiques, le cas échéant, quand un risque élevé de non-conformité existe, notamment de pièces contrefaites.</t>
  </si>
  <si>
    <t>Les produits fournis par des prestataires externes sont identifiés et enregistrés afin de permettre son rappel et son remplacement s'il s'avère par la suite qu'il ne satisfait pas les exigences.</t>
  </si>
  <si>
    <t>Lorsque l’organisme délègue des activités de vérification au prestataire externe, le périmètre et les exigences de la délégation sont définis et un registre de ces délégations est tenu à jour.</t>
  </si>
  <si>
    <t>L'organisme doit périodiquement surveiller les activités de vérification déléguées au prestataire externe.</t>
  </si>
  <si>
    <t>Lorsque des rapports d‘essais de prestataires externes sont utilisés pour vérifier des produits fournis par ceux-ci, l'organisme met en place un processus d'évaluation des données contenues dans les rapports d’essais afin de confirmer que le produit satisfait les exigences.</t>
  </si>
  <si>
    <t>Lorsqu'un client ou l'organisme a identifié qu'une matière première représente un risque opérationnel significatif (par exemple, éléments critiques), l'organisme met en place un processus pour valider l’exactitude des rapports d’essais.</t>
  </si>
  <si>
    <t>L’organisme s'assure de l’adéquation des exigences avant de les communiquer au prestataire externe.</t>
  </si>
  <si>
    <t>L’organisme communique aux prestataires externes les exigences concernant les processus, produits et services devant être fournis, y compris l'identification des données techniques pertinentes (par exemple, spécifications, plans, exigences relatives aux procédés, instructions de travail) ;</t>
  </si>
  <si>
    <t>L’organisme communique aux prestataires externes les exigences concernant l’approbation des produits et services; des méthodes, des processus et des équipements; de la libération des produits et services;</t>
  </si>
  <si>
    <t>L’organisme communique aux prestataires externes les exigences concernant les compétences, y compris toute qualification requise des personnes;</t>
  </si>
  <si>
    <t>L’organisme communique aux prestataires externes les exigences concernant les interactions des prestataires externes avec l’organisme;</t>
  </si>
  <si>
    <t>L’organisme communique aux prestataires externes les exigences concernant la maîtrise et la surveillance des performances des prestataires externes devant être appliquées par l’organisme;</t>
  </si>
  <si>
    <t>L’organisme communique aux prestataires externes les exigences concernant les activités de vérification ou de validation que l’organisme, ou son client, a l’intention de réaliser dans les locaux des prestataires externes.</t>
  </si>
  <si>
    <t>L’organisme communique aux prestataires externes les exigences concernant la maîtrise de la conception et du développement ;</t>
  </si>
  <si>
    <t>L’organisme communique aux prestataires externes les exigences spéciales, éléments critiques, ou caractéristiques clés ;</t>
  </si>
  <si>
    <t>L’organisme communique aux prestataires externes les essais, contrôles et vérifications (y compris la vérification des procédés de production) ;</t>
  </si>
  <si>
    <t>L’organisme communique aux prestataires externes l'utilisation de techniques statistiques pour l'acceptation du produit et les instructions associées pour l'acceptation par l'organisme ;</t>
  </si>
  <si>
    <t>L’organisme communique aux prestataires externes le besoin de :
- mettre en oeuvre un système de management de la qualité ;
- utiliser des prestataires externes désignés par le client ou approuvés, y compris les sources pour les procédés (par exemple, procédés spéciaux) ;
- notifier à l'organisme les non-conformités des processus, produits ou services et obtenir son accord pour leur traitement ;
- prévenir l'utilisation de pièces contrefaites 
- notifier à l'organisme les changements impactant les processus, produits ou services, y compris les changements de prestataires externes ou de lieu de production et obtenir son accord ;
- répercuter aux prestataires externes les exigences applicables, y compris les exigences du client ;
- fournir des spécimens d’essais pour l'approbation de la conception, les contrôles/ vérifications, les investigations ou les audits ;
- conserver les informations documentées, y compris les durées de conservation et les exigences en matière de destruction ;</t>
  </si>
  <si>
    <t>L’organisme communique aux prestataires externes le droit d'accès par l'organisme, ses clients et les autorités réglementaires aux locaux opportuns de tous les sites et aux informations documentées applicables, à tout niveau de la chaîne d'approvisionnement ;</t>
  </si>
  <si>
    <t>L’organisme communique aux prestataires externes  l’assurance que les personnes sont sensibilisées à :
- leur contribution à la conformité du produit ou du service ;
- leur contribution à la sécurité du produit ;
- l'importance d'un comportement éthique.</t>
  </si>
  <si>
    <t>L’organisme met en oeuvre la production et la prestation de service dans des conditions maîtrisées.</t>
  </si>
  <si>
    <t>Les conditions maîtrisées comprennent:
la disponibilité des informations documentées définissant:
- les caractéristiques des produits devant être fabriqués, des services devant être fournis ou des activités devant être réalisées;
- les résultats à obtenir;</t>
  </si>
  <si>
    <t>Les conditions maîtrisées comprennent la disponibilité et l’utilisation de ressources appropriées pour la surveillance et la mesure;</t>
  </si>
  <si>
    <t>Les conditions maîtrisées comprennent la mise en oeuvre d’activités de surveillance et de mesure aux étapes appropriées pour vérifier que les critères relatifs à la maîtrise des processus ou des éléments de sortie et les critères d’acceptation relatifs aux produits et services ont été satisfaits;</t>
  </si>
  <si>
    <t>Les contrôles par échantillonnage sont utilisés pour accepter le produit, le plan d’échantillonnage est justifié sur la base de principes statistiques reconnus et adapté à l'usage (c’est-à-dire, adapter le plan d'échantillonnage à la criticité du produit et à la capabilité du procédé).</t>
  </si>
  <si>
    <t>L’utilisation d’une infrastructure et d’un environnement appropriés pour la mise en oeuvre des processus;</t>
  </si>
  <si>
    <t>Les conditions maîtrisées comprennent la désignation de personnes compétentes, incluant toute qualification requise;</t>
  </si>
  <si>
    <t>Les conditions maîtrisées comprennent la validation, et les validations périodiques, de l’aptitude des processus de production et de prestation de service à obtenir les résultats prévus, lorsque les éléments de sortie ne peuvent pas être vérifiés par une surveillance ou une mesure effectuée a posteriori;</t>
  </si>
  <si>
    <t>Les conditions maîtrisées comprennent la mise en oeuvre d’actions visant à prévenir l’erreur humaine;</t>
  </si>
  <si>
    <t>Les conditions maîtrisées comprennent  la mise en oeuvre d’activités de libération, de livraison et de prestation de service après livraison.</t>
  </si>
  <si>
    <t>Les conditions maîtrisées comprennent  l'établissement des critères d'exécution (par exemple, instructions écrites, échantillons représentatifs ou illustrations) ;</t>
  </si>
  <si>
    <t>Les conditions maîtrisées comprennent  le suivi quantitatif de tous les produits en cours de production (par exemple, quantités de pièces, fractionnement des lancements, produits non conformes) ;</t>
  </si>
  <si>
    <t>Les conditions maîtrisées comprennent la maîtrise et la surveillance des éléments critiques, incluant les caractéristiques clés, selon les processus identifiés;</t>
  </si>
  <si>
    <t>Les conditions maîtrisées comprennent la détermination des méthodes de mesure des données variables (par exemple, outillage, capteur d'acquisition, équipement de contrôle) ;</t>
  </si>
  <si>
    <t>Les conditions maîtrisées comprennent l'identification des points à contrôler/vérifier en cours de production lorsque la vérification de conformité ne peut être réalisée ultérieurement ;</t>
  </si>
  <si>
    <t>Les conditions maîtrisées comprennent la preuve que toutes les opérations de production et de contrôle/vérification ont été réalisées comme prévu, ou dans le cas contraire, qu’elles ont été documentées et autorisées ;</t>
  </si>
  <si>
    <t>Les conditions maîtrisées comprennent les dispositions pour la prévention, la détection et l'élimination des corps étrangers ;</t>
  </si>
  <si>
    <t>Les conditions maîtrisées comprennent la maîtrise et la surveillance des servitudes et fournitures (par exemple, l'eau, l'air comprimé, l’électricité, les produits chimiques) dans la mesure où elles affectent la conformité du produit (voir 7.1.3 Infrastructure) ;</t>
  </si>
  <si>
    <t>Les conditions maîtrisées comprennent l'identification et l'enregistrement de produits libérés pour utilisation en production avant d'avoir accompli toutes les activités de mesure et de surveillance exigées, afin de permettre leur rappel et leur remplacement s'il s'avère par la suite qu'ils ne satisfont pas les exigences.</t>
  </si>
  <si>
    <t>Les équipements, les outillages et les programmes informatiques utilisés pour automatiser, maîtriser, surveiller ou mesurer les procédés de production sont validés avant leur mise à disposition finale pour la production et être maintenus.</t>
  </si>
  <si>
    <t>Les exigences de stockage, sont définies pour les moyens de production ou les outillages stockés, incluant les vérifications périodiques nécessaires des conditions de préservation.</t>
  </si>
  <si>
    <t>Pour les procédés dont les éléments de sortie ne peuvent pas être vérifiés par une surveillance ou une mesure ultérieure, l'organisme définit des critères de revue et d’approbation des procédés.</t>
  </si>
  <si>
    <t>Pour les procédés dont les éléments de sortie ne peuvent pas être vérifiés par une surveillance ou une mesure ultérieure, l'organisme détermine des conditions à satisfaire pour que l'approbation soit maintenue ;</t>
  </si>
  <si>
    <t>Pour les procédés dont les éléments de sortie ne peuvent pas être vérifiés par une surveillance ou une mesure ultérieure, l'organisme donne l’approbation des installations et des équipements ;</t>
  </si>
  <si>
    <t>Pour les procédés dont les éléments de sortie ne peuvent pas être vérifiés par une surveillance ou une mesure ultérieure, les personnes sont qualifiées.</t>
  </si>
  <si>
    <t>Pour les procédés dont les éléments de sortie ne peuvent pas être vérifiés par une surveillance ou une mesure ultérieure, l'organisme utilise de méthodes et de procédures spécifiques pour la mise en oeuvre et la surveillance des procédés ;</t>
  </si>
  <si>
    <t>Pour les procédés dont les éléments de sortie ne peuvent pas être vérifiés par une surveillance ou une mesure ultérieure, les exigences concernant les informations documentées à conserver.</t>
  </si>
  <si>
    <t>L'organisme met en place des activités de vérification des procédés de production pour s'assurer que ceux-ci permettent de fabriquer des produits qui satisfont les exigences.</t>
  </si>
  <si>
    <t>L’organisme utilise un article représentatif de la première production d'un nouvel article ou ensemble pour vérifier que les procédés de production, la documentation de production et les outillages permettent de produire des articles et des ensembles conformes aux exigences. Ce processus doit être répété lorsque des modifications qui invalident les résultats originaux se produisent (par exemple, modifications de la conception, modifications des procédés de production, modifications d'outillages).</t>
  </si>
  <si>
    <t>L'organisme conserve l'information documentée relative aux résultats de la vérification des procédés de production.</t>
  </si>
  <si>
    <r>
      <t xml:space="preserve">L’organisme utilise des moyens appropriés pour identifier les éléments de sortie lorsqu’il est nécessaire de s’assurer de la conformité des produits et services.
</t>
    </r>
    <r>
      <rPr>
        <b/>
        <sz val="9"/>
        <color theme="1"/>
        <rFont val="Arial"/>
        <family val="2"/>
      </rPr>
      <t/>
    </r>
  </si>
  <si>
    <t>L'organisme tient à jour l'identification de la configuration des produits et services, afin d'identifier tout écart entre la configuration réelle et la configuration exigée.</t>
  </si>
  <si>
    <t>L'organisme maîtrise les moyens utilisés pour notifier des acceptations (par exemple : tampons, signatures électroniques, mots de passe).</t>
  </si>
  <si>
    <t>L’organisme maîtrise l’identification unique des éléments de sortie lorsque la traçabilité est une exigence, et conserve les informations documentées nécessaires à la traçabilité.</t>
  </si>
  <si>
    <t>L’organisme respecte la propriété des clients ou des prestataires externes lorsqu’elle se trouve sous son contrôle ou qu’il l’utilise.</t>
  </si>
  <si>
    <t>L’organisme identifie, vérifie, protége et sauvegarde la propriété que les clients ou les prestataires externes ont fournie pour être utilisée ou incorporée dans les produits et services.</t>
  </si>
  <si>
    <t>Lorsque la propriété d’un client ou d’un prestataire externe est perdue, endommagée ou encore jugée impropre à l’utilisation, l’organisme le notifie au client ou au prestataire externe et conserve des informations documentées sur ce qui s’est produit.</t>
  </si>
  <si>
    <t>L’organisme préserve les éléments de sortie au cours de la production et de la prestation de service, dans une mesure suffisante pour assurer la conformité aux exigences.</t>
  </si>
  <si>
    <t>La préservation des éléments de sortie prend en compte, selon les spécifications et les exigences légales et réglementaires applicables, des dispositions pour le nettoyage ; la prévention, la détection et l'enlèvement des corps étrangers ; les conditions particulières de manutention et de stockage des produits sensibles ; le marquage et l'étiquetage, y compris les avertissements et les recommandations de sécurité ; la maîtrise des durées de vie en stockage et la rotation des stocks ; les conditions particulières de manutention et de stockage des matières dangereuses.</t>
  </si>
  <si>
    <t>Lors de la détermination de l’étendue des activités après livraison requises, l’organisme prend en considération les retours d’information des clients.</t>
  </si>
  <si>
    <t>Lors de la détermination de l’étendue des activités après livraison requises, l’organisme prend en considération le recueil et l'analyse des données en utilisation (par exemple, performance, fiabilité, retour d’expérience) ;</t>
  </si>
  <si>
    <t>Lors de la détermination de l’étendue des activités après livraison requises, l’organisme prend en considération la maîtrise, la mise à jour et la fourniture de la documentation technique relative à l'utilisation du produit, son entretien, sa réparation et sa révision ;</t>
  </si>
  <si>
    <t>Lors de la détermination de l’étendue des activités après livraison requises, l’organisme prend en considération la maîtrise exigée pour les travaux effectués en dehors de l'organisme (par exemple, travaux réalisés hors site) ;</t>
  </si>
  <si>
    <t>Lors de la détermination de l’étendue des activités après livraison requises, l’organisme prend en considération le support produit/client (par exemple, enquêtes, formations, garanties, entretien, remplacement de pièces, ressources, gestion des obsolescences).</t>
  </si>
  <si>
    <t>Lorsque des problèmes sont détectés après livraison, l'organisme mène les actions appropriées, y compris des investigations et des remontées d’informations.</t>
  </si>
  <si>
    <t>L’organisme passe en revue et maîtrise les modifications relatives à la production ou à la prestation de service, dans une mesure suffisante pour assurer le maintien de la conformité aux exigences.</t>
  </si>
  <si>
    <t xml:space="preserve">Les personnes autorisées à approuver les modifications des procédés de production ou de fourniture du service sont identifiées. </t>
  </si>
  <si>
    <t>L’organisme conserve les informations documentées décrivant les résultats de la revue des modifications, la ou les personnes autorisant les modifications et toutes les actions nécessaires issues de la revue.</t>
  </si>
  <si>
    <t>Grille des critères</t>
  </si>
  <si>
    <t>Choix de conformité</t>
  </si>
  <si>
    <r>
      <t xml:space="preserve">Choix de </t>
    </r>
    <r>
      <rPr>
        <b/>
        <sz val="8"/>
        <color theme="0"/>
        <rFont val="Arial"/>
        <family val="2"/>
      </rPr>
      <t>conformité</t>
    </r>
  </si>
  <si>
    <t xml:space="preserve">Taux de conformité par rapport aux chapitres des normes 
ISO 9001:2015 et EN 9100:2016
</t>
  </si>
  <si>
    <t>Onglets {Graphes}</t>
  </si>
  <si>
    <t>Commentaires</t>
  </si>
  <si>
    <t>Commentaires généraux :</t>
  </si>
  <si>
    <t>…</t>
  </si>
  <si>
    <t>2) Visualisez la situation avec les onglets {Graphes, identifiez les améliorations et progressez dans vos pratiques</t>
  </si>
  <si>
    <t>Non Applicable</t>
  </si>
  <si>
    <r>
      <rPr>
        <b/>
        <sz val="7"/>
        <color rgb="FF002060"/>
        <rFont val="Arial"/>
        <family val="2"/>
      </rPr>
      <t xml:space="preserve">QUOI : </t>
    </r>
    <r>
      <rPr>
        <sz val="7"/>
        <color rgb="FF002060"/>
        <rFont val="Arial"/>
        <family val="2"/>
      </rPr>
      <t>Objectifs</t>
    </r>
  </si>
  <si>
    <r>
      <rPr>
        <b/>
        <sz val="7"/>
        <color rgb="FF002060"/>
        <rFont val="Arial"/>
        <family val="2"/>
      </rPr>
      <t xml:space="preserve">QUI : </t>
    </r>
    <r>
      <rPr>
        <sz val="7"/>
        <color rgb="FF002060"/>
        <rFont val="Arial"/>
        <family val="2"/>
      </rPr>
      <t>Responsable</t>
    </r>
  </si>
  <si>
    <r>
      <t xml:space="preserve">QUAND et OÙ : </t>
    </r>
    <r>
      <rPr>
        <sz val="7"/>
        <color rgb="FF002060"/>
        <rFont val="Arial"/>
        <family val="2"/>
      </rPr>
      <t>Planifcation</t>
    </r>
  </si>
  <si>
    <r>
      <t xml:space="preserve">RÉSULTATS : </t>
    </r>
    <r>
      <rPr>
        <sz val="7"/>
        <color rgb="FF002060"/>
        <rFont val="Arial"/>
        <family val="2"/>
      </rPr>
      <t>après action</t>
    </r>
  </si>
  <si>
    <t>Document d'appui à une déclaration Qualité sur les normes ISO 9001:2015 et EN 9100:2016</t>
  </si>
  <si>
    <t>L'action est réalisée conformément à l'exigence</t>
  </si>
  <si>
    <t>-</t>
  </si>
  <si>
    <t>Les informations documentées relatives à l'activité de surveillance et de mesure pour l'acceptation du produit incluent:
- les critères d’acceptation et de refus ;
- le positionnement des opérations de vérification à réaliser ;
- les résultats de mesure à conserver (comprenant au minimum l’indication d'acceptation ou de refus) ;
- tous les instruments de surveillance et de mesure spécifiques exigés et les instructions associées à leur utilisation.</t>
  </si>
  <si>
    <r>
      <t>Les cellules en gris clair contiennent des informations sur les critères mutualisés entre les deux normes</t>
    </r>
    <r>
      <rPr>
        <b/>
        <sz val="9"/>
        <rFont val="Arial"/>
        <family val="2"/>
      </rPr>
      <t xml:space="preserve"> ISO 9001:2015</t>
    </r>
    <r>
      <rPr>
        <sz val="9"/>
        <rFont val="Arial"/>
        <family val="2"/>
      </rPr>
      <t xml:space="preserve"> et </t>
    </r>
    <r>
      <rPr>
        <b/>
        <sz val="9"/>
        <rFont val="Arial"/>
        <family val="2"/>
      </rPr>
      <t>EN 9100:2016</t>
    </r>
  </si>
  <si>
    <r>
      <t xml:space="preserve">Les cellules en rose pâle contiennent des informations spécifiques
 à la norme </t>
    </r>
    <r>
      <rPr>
        <b/>
        <sz val="9"/>
        <rFont val="Arial"/>
        <family val="2"/>
      </rPr>
      <t>EN 9100:2016</t>
    </r>
  </si>
  <si>
    <t xml:space="preserve">EN 9100 : 2016  "Système de Management de la Qualité — Exigences pour les Organismes de l'Aéronautique, l'Espace et la Défense </t>
  </si>
  <si>
    <t>ISO 9001 : 2015 "Système de Management de la Qualité - Exigences"</t>
  </si>
  <si>
    <r>
      <t>Onglet {</t>
    </r>
    <r>
      <rPr>
        <i/>
        <sz val="8"/>
        <rFont val="Arial"/>
        <family val="2"/>
      </rPr>
      <t xml:space="preserve">Graphes} </t>
    </r>
  </si>
  <si>
    <r>
      <t xml:space="preserve">Libellés des niveaux de </t>
    </r>
    <r>
      <rPr>
        <b/>
        <sz val="8"/>
        <rFont val="Arial"/>
        <family val="2"/>
      </rPr>
      <t>Conformité</t>
    </r>
    <r>
      <rPr>
        <sz val="8"/>
        <rFont val="Arial"/>
        <family val="2"/>
      </rPr>
      <t xml:space="preserve"> pour la réalisation des actions associées aux critères</t>
    </r>
  </si>
  <si>
    <r>
      <t xml:space="preserve">Titres des Articles </t>
    </r>
    <r>
      <rPr>
        <sz val="9"/>
        <color theme="0"/>
        <rFont val="Arial"/>
        <family val="2"/>
      </rPr>
      <t xml:space="preserve">ou des sous-articles </t>
    </r>
  </si>
  <si>
    <r>
      <t xml:space="preserve">La revue de direction prend en compte l’état d’avancement des actions décidées à l’issue des revues de direction précédentes.
</t>
    </r>
    <r>
      <rPr>
        <sz val="9"/>
        <color rgb="FF0070C0"/>
        <rFont val="Arial"/>
        <family val="2"/>
      </rPr>
      <t/>
    </r>
  </si>
  <si>
    <r>
      <t xml:space="preserve">Les responsabilités et les autorités </t>
    </r>
    <r>
      <rPr>
        <sz val="8"/>
        <color rgb="FF0070C0"/>
        <rFont val="Arial"/>
        <family val="2"/>
      </rPr>
      <t>pour des rôles pertinents</t>
    </r>
    <r>
      <rPr>
        <sz val="8"/>
        <color theme="1"/>
        <rFont val="Arial"/>
        <family val="2"/>
      </rPr>
      <t xml:space="preserve"> sont attribués, communiqués et </t>
    </r>
    <r>
      <rPr>
        <sz val="8"/>
        <color rgb="FF0070C0"/>
        <rFont val="Arial"/>
        <family val="2"/>
      </rPr>
      <t>compris</t>
    </r>
    <r>
      <rPr>
        <sz val="8"/>
        <color theme="1"/>
        <rFont val="Arial"/>
        <family val="2"/>
      </rPr>
      <t xml:space="preserve"> au sein de l’organisme.</t>
    </r>
  </si>
  <si>
    <r>
      <t>Les compétences nécessaires de la ou des personnes effectuant, sous son contrôle, un travail qui a une incidence sur les performances et l’efficacité du SMQ sont déterminées.</t>
    </r>
    <r>
      <rPr>
        <b/>
        <sz val="8"/>
        <rFont val="Arial"/>
        <family val="2"/>
      </rPr>
      <t xml:space="preserve">
</t>
    </r>
    <r>
      <rPr>
        <sz val="9"/>
        <color theme="1"/>
        <rFont val="Arial"/>
        <family val="2"/>
      </rPr>
      <t/>
    </r>
  </si>
  <si>
    <r>
      <t>Lors de la détermination de l’étendue des activités après livraison requises, l’organisme prend en considération les exigences légales et réglementaires;</t>
    </r>
    <r>
      <rPr>
        <b/>
        <sz val="8"/>
        <rFont val="Arial"/>
        <family val="2"/>
      </rPr>
      <t xml:space="preserve">
</t>
    </r>
    <r>
      <rPr>
        <sz val="9"/>
        <color rgb="FF0070C0"/>
        <rFont val="Arial"/>
        <family val="2"/>
      </rPr>
      <t/>
    </r>
  </si>
  <si>
    <t>L’organisme détermine la maîtrise devant être appliquée aux processus, produits et services fournis par des prestataires externes lorsque les produits et services fournis par des prestataires externes sont destinés à être intégrés dans les propres produits et services de l’organisme;</t>
  </si>
  <si>
    <t>L’organisme améliore en continu la pertinence, l’adéquation et l’efficacité du système de management de la qualité.</t>
  </si>
  <si>
    <t>Non conforme</t>
  </si>
  <si>
    <t xml:space="preserve"> L'action est réalisée conformément à l'exigence mais peut être améliorée</t>
  </si>
  <si>
    <t>Opportunité d'amélioration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</si>
</sst>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
    <numFmt numFmtId="165" formatCode="dd/mm/yy;@"/>
    <numFmt numFmtId="166" formatCode="[$-40C]d\ mmmm\ yyyy;@"/>
  </numFmts>
  <fonts count="75" x14ac:knownFonts="1">
    <font>
      <sz val="11"/>
      <color theme="1"/>
      <name val="Calibri"/>
      <family val="2"/>
      <scheme val="minor"/>
    </font>
    <font>
      <sz val="12"/>
      <color theme="1"/>
      <name val="Calibri"/>
      <family val="2"/>
      <scheme val="minor"/>
    </font>
    <font>
      <sz val="8"/>
      <color theme="1"/>
      <name val="Calibri"/>
      <family val="2"/>
      <scheme val="minor"/>
    </font>
    <font>
      <sz val="10"/>
      <name val="Arial"/>
      <family val="2"/>
    </font>
    <font>
      <sz val="8"/>
      <name val="Arial"/>
      <family val="2"/>
    </font>
    <font>
      <b/>
      <sz val="8"/>
      <name val="Arial"/>
      <family val="2"/>
    </font>
    <font>
      <sz val="11"/>
      <name val="Calibri"/>
      <family val="2"/>
      <scheme val="minor"/>
    </font>
    <font>
      <sz val="11"/>
      <color theme="1"/>
      <name val="Calibri"/>
      <family val="2"/>
      <scheme val="minor"/>
    </font>
    <font>
      <sz val="7.5"/>
      <name val="Arial"/>
      <family val="2"/>
    </font>
    <font>
      <b/>
      <sz val="12"/>
      <name val="Arial"/>
      <family val="2"/>
    </font>
    <font>
      <sz val="11"/>
      <color indexed="8"/>
      <name val="Arial"/>
      <family val="2"/>
    </font>
    <font>
      <sz val="11"/>
      <color indexed="19"/>
      <name val="Arial"/>
      <family val="2"/>
    </font>
    <font>
      <b/>
      <sz val="10"/>
      <name val="Arial"/>
      <family val="2"/>
    </font>
    <font>
      <b/>
      <sz val="12"/>
      <color rgb="FFC00000"/>
      <name val="Arial"/>
      <family val="2"/>
    </font>
    <font>
      <sz val="10"/>
      <color theme="0"/>
      <name val="Arial"/>
      <family val="2"/>
    </font>
    <font>
      <sz val="8"/>
      <name val="Calibri"/>
      <family val="2"/>
      <scheme val="minor"/>
    </font>
    <font>
      <sz val="9"/>
      <name val="Arial"/>
      <family val="2"/>
    </font>
    <font>
      <b/>
      <sz val="9"/>
      <name val="Arial"/>
      <family val="2"/>
    </font>
    <font>
      <i/>
      <sz val="8"/>
      <name val="Arial"/>
      <family val="2"/>
    </font>
    <font>
      <b/>
      <sz val="11"/>
      <name val="Calibri"/>
      <family val="2"/>
      <scheme val="minor"/>
    </font>
    <font>
      <sz val="8"/>
      <color theme="1"/>
      <name val="Arial"/>
      <family val="2"/>
    </font>
    <font>
      <b/>
      <sz val="8"/>
      <color theme="1"/>
      <name val="Arial"/>
      <family val="2"/>
    </font>
    <font>
      <sz val="10"/>
      <color theme="1"/>
      <name val="Arial"/>
      <family val="2"/>
    </font>
    <font>
      <b/>
      <sz val="11"/>
      <color theme="1"/>
      <name val="Arial"/>
      <family val="2"/>
    </font>
    <font>
      <sz val="12"/>
      <color theme="0"/>
      <name val="Calibri"/>
      <family val="2"/>
      <scheme val="minor"/>
    </font>
    <font>
      <u/>
      <sz val="11"/>
      <color theme="10"/>
      <name val="Calibri"/>
      <family val="2"/>
      <scheme val="minor"/>
    </font>
    <font>
      <u/>
      <sz val="11"/>
      <color theme="11"/>
      <name val="Calibri"/>
      <family val="2"/>
      <scheme val="minor"/>
    </font>
    <font>
      <sz val="8"/>
      <color theme="0"/>
      <name val="Arial"/>
      <family val="2"/>
    </font>
    <font>
      <b/>
      <sz val="12"/>
      <color theme="1"/>
      <name val="Arial"/>
      <family val="2"/>
    </font>
    <font>
      <b/>
      <sz val="8"/>
      <color rgb="FF002060"/>
      <name val="Arial"/>
      <family val="2"/>
    </font>
    <font>
      <b/>
      <sz val="12"/>
      <color rgb="FF000000"/>
      <name val="Arial"/>
      <family val="2"/>
    </font>
    <font>
      <b/>
      <sz val="10"/>
      <color rgb="FFFF0000"/>
      <name val="Arial"/>
      <family val="2"/>
    </font>
    <font>
      <b/>
      <sz val="8"/>
      <color rgb="FF0000FF"/>
      <name val="Arial"/>
      <family val="2"/>
    </font>
    <font>
      <sz val="8"/>
      <color rgb="FF0000FF"/>
      <name val="Arial"/>
      <family val="2"/>
    </font>
    <font>
      <i/>
      <sz val="8"/>
      <color rgb="FF0000FF"/>
      <name val="Arial"/>
      <family val="2"/>
    </font>
    <font>
      <b/>
      <sz val="12"/>
      <color rgb="FF008000"/>
      <name val="Arial"/>
      <family val="2"/>
    </font>
    <font>
      <sz val="9"/>
      <color theme="0"/>
      <name val="Arial"/>
      <family val="2"/>
    </font>
    <font>
      <b/>
      <sz val="12"/>
      <color theme="9" tint="-0.249977111117893"/>
      <name val="Arial"/>
      <family val="2"/>
    </font>
    <font>
      <b/>
      <sz val="12"/>
      <color rgb="FFFF0000"/>
      <name val="Arial"/>
      <family val="2"/>
    </font>
    <font>
      <sz val="8"/>
      <color rgb="FF008000"/>
      <name val="Calibri"/>
      <family val="2"/>
      <scheme val="minor"/>
    </font>
    <font>
      <sz val="8"/>
      <color theme="9" tint="-0.249977111117893"/>
      <name val="Calibri"/>
      <family val="2"/>
      <scheme val="minor"/>
    </font>
    <font>
      <sz val="8"/>
      <color rgb="FFFF0000"/>
      <name val="Calibri"/>
      <family val="2"/>
      <scheme val="minor"/>
    </font>
    <font>
      <i/>
      <sz val="8"/>
      <color theme="0"/>
      <name val="Arial"/>
      <family val="2"/>
    </font>
    <font>
      <b/>
      <sz val="8"/>
      <color theme="0"/>
      <name val="Arial"/>
      <family val="2"/>
    </font>
    <font>
      <b/>
      <sz val="9"/>
      <color theme="1"/>
      <name val="Arial"/>
      <family val="2"/>
    </font>
    <font>
      <sz val="9"/>
      <color theme="1"/>
      <name val="Arial"/>
      <family val="2"/>
    </font>
    <font>
      <sz val="9"/>
      <color rgb="FF0070C0"/>
      <name val="Arial"/>
      <family val="2"/>
    </font>
    <font>
      <b/>
      <sz val="9"/>
      <color rgb="FF0070C0"/>
      <name val="Arial"/>
      <family val="2"/>
    </font>
    <font>
      <sz val="8"/>
      <color rgb="FF0070C0"/>
      <name val="Arial"/>
      <family val="2"/>
    </font>
    <font>
      <b/>
      <sz val="12"/>
      <color rgb="FF000000"/>
      <name val="Arial"/>
      <family val="2"/>
    </font>
    <font>
      <b/>
      <sz val="8"/>
      <color theme="3"/>
      <name val="Arial"/>
      <family val="2"/>
    </font>
    <font>
      <sz val="8"/>
      <color rgb="FF0000FF"/>
      <name val="Arial"/>
      <family val="2"/>
    </font>
    <font>
      <b/>
      <sz val="14"/>
      <color theme="0"/>
      <name val="Arial"/>
      <family val="2"/>
    </font>
    <font>
      <b/>
      <sz val="9"/>
      <color theme="0"/>
      <name val="Arial"/>
      <family val="2"/>
    </font>
    <font>
      <b/>
      <sz val="10"/>
      <color theme="0"/>
      <name val="Arial"/>
      <family val="2"/>
    </font>
    <font>
      <b/>
      <sz val="8"/>
      <color rgb="FFFF0000"/>
      <name val="Arial"/>
      <family val="2"/>
    </font>
    <font>
      <sz val="8"/>
      <color rgb="FFFF0000"/>
      <name val="Arial"/>
      <family val="2"/>
    </font>
    <font>
      <sz val="12"/>
      <color rgb="FFFF0000"/>
      <name val="Calibri"/>
      <family val="2"/>
      <scheme val="minor"/>
    </font>
    <font>
      <b/>
      <sz val="8"/>
      <color rgb="FF0000FF"/>
      <name val="Arial"/>
      <family val="2"/>
    </font>
    <font>
      <b/>
      <sz val="16"/>
      <color rgb="FF002060"/>
      <name val="Arial"/>
      <family val="2"/>
    </font>
    <font>
      <sz val="8"/>
      <color rgb="FF0432FF"/>
      <name val="Arial"/>
      <family val="2"/>
    </font>
    <font>
      <b/>
      <sz val="7"/>
      <name val="Arial"/>
      <family val="2"/>
    </font>
    <font>
      <sz val="7"/>
      <color rgb="FFFF0000"/>
      <name val="Arial"/>
      <family val="2"/>
    </font>
    <font>
      <sz val="7"/>
      <color rgb="FFFF0000"/>
      <name val="Calibri"/>
      <family val="2"/>
      <scheme val="minor"/>
    </font>
    <font>
      <sz val="7"/>
      <color theme="1"/>
      <name val="Calibri"/>
      <family val="2"/>
      <scheme val="minor"/>
    </font>
    <font>
      <sz val="7"/>
      <name val="Arial"/>
      <family val="2"/>
    </font>
    <font>
      <sz val="7"/>
      <name val="Calibri"/>
      <family val="2"/>
      <scheme val="minor"/>
    </font>
    <font>
      <sz val="7"/>
      <color rgb="FF002060"/>
      <name val="Arial"/>
      <family val="2"/>
    </font>
    <font>
      <b/>
      <sz val="7"/>
      <color rgb="FF002060"/>
      <name val="Arial"/>
      <family val="2"/>
    </font>
    <font>
      <b/>
      <sz val="8"/>
      <color rgb="FF0432FF"/>
      <name val="Arial"/>
      <family val="2"/>
    </font>
    <font>
      <sz val="7"/>
      <color rgb="FF0432FF"/>
      <name val="Calibri"/>
      <family val="2"/>
      <scheme val="minor"/>
    </font>
    <font>
      <b/>
      <sz val="7"/>
      <color rgb="FF0432FF"/>
      <name val="Arial"/>
      <family val="2"/>
    </font>
    <font>
      <b/>
      <sz val="12"/>
      <color rgb="FF0432FF"/>
      <name val="Calibri"/>
      <family val="2"/>
      <scheme val="minor"/>
    </font>
    <font>
      <sz val="12"/>
      <color rgb="FF0432FF"/>
      <name val="Calibri"/>
      <family val="2"/>
      <scheme val="minor"/>
    </font>
    <font>
      <sz val="8"/>
      <color rgb="FF002060"/>
      <name val="Arial"/>
      <family val="2"/>
    </font>
  </fonts>
  <fills count="18">
    <fill>
      <patternFill patternType="none"/>
    </fill>
    <fill>
      <patternFill patternType="gray125"/>
    </fill>
    <fill>
      <patternFill patternType="solid">
        <fgColor theme="0"/>
        <bgColor indexed="64"/>
      </patternFill>
    </fill>
    <fill>
      <patternFill patternType="solid">
        <fgColor rgb="FFEFF7FF"/>
        <bgColor indexed="64"/>
      </patternFill>
    </fill>
    <fill>
      <patternFill patternType="solid">
        <fgColor rgb="FFF8F9E3"/>
        <bgColor rgb="FF000000"/>
      </patternFill>
    </fill>
    <fill>
      <patternFill patternType="solid">
        <fgColor rgb="FFEBF5FF"/>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
      <patternFill patternType="solid">
        <fgColor theme="3" tint="-0.249977111117893"/>
        <bgColor indexed="64"/>
      </patternFill>
    </fill>
    <fill>
      <patternFill patternType="solid">
        <fgColor rgb="FFF2DCDB"/>
        <bgColor indexed="64"/>
      </patternFill>
    </fill>
    <fill>
      <patternFill patternType="solid">
        <fgColor rgb="FFF2DCDB"/>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499984740745262"/>
        <bgColor rgb="FF000000"/>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rgb="FF000000"/>
      </right>
      <top/>
      <bottom style="thin">
        <color auto="1"/>
      </bottom>
      <diagonal/>
    </border>
  </borders>
  <cellStyleXfs count="866">
    <xf numFmtId="0" fontId="0" fillId="0" borderId="0"/>
    <xf numFmtId="43" fontId="7" fillId="0" borderId="0" applyFont="0" applyFill="0" applyBorder="0" applyAlignment="0" applyProtection="0"/>
    <xf numFmtId="0" fontId="3" fillId="0" borderId="0"/>
    <xf numFmtId="0" fontId="3" fillId="0" borderId="0"/>
    <xf numFmtId="0" fontId="3" fillId="0" borderId="0"/>
    <xf numFmtId="0" fontId="1"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400">
    <xf numFmtId="0" fontId="0" fillId="0" borderId="0" xfId="0"/>
    <xf numFmtId="0" fontId="6" fillId="0" borderId="0" xfId="0" applyFont="1" applyBorder="1" applyProtection="1">
      <protection locked="0"/>
    </xf>
    <xf numFmtId="0" fontId="1" fillId="0" borderId="0" xfId="0" applyFont="1" applyFill="1" applyBorder="1" applyAlignment="1">
      <alignment vertical="center" wrapText="1"/>
    </xf>
    <xf numFmtId="0" fontId="20" fillId="0" borderId="0" xfId="0" applyFont="1" applyBorder="1" applyAlignment="1" applyProtection="1">
      <alignment horizontal="center" vertical="center"/>
    </xf>
    <xf numFmtId="0" fontId="1" fillId="0" borderId="0" xfId="0" applyFont="1" applyFill="1" applyBorder="1" applyAlignment="1" applyProtection="1">
      <alignment vertical="center" wrapText="1"/>
      <protection hidden="1"/>
    </xf>
    <xf numFmtId="9" fontId="20" fillId="0" borderId="0" xfId="0" applyNumberFormat="1" applyFont="1" applyBorder="1" applyAlignment="1" applyProtection="1">
      <alignment horizontal="center" vertical="center"/>
    </xf>
    <xf numFmtId="0" fontId="19" fillId="0" borderId="0" xfId="0" applyFont="1" applyFill="1" applyBorder="1" applyProtection="1">
      <protection hidden="1"/>
    </xf>
    <xf numFmtId="164" fontId="12" fillId="0" borderId="0" xfId="0" applyNumberFormat="1" applyFont="1" applyFill="1" applyProtection="1">
      <protection hidden="1"/>
    </xf>
    <xf numFmtId="0" fontId="12" fillId="0" borderId="0" xfId="0" applyNumberFormat="1" applyFont="1" applyFill="1" applyProtection="1">
      <protection hidden="1"/>
    </xf>
    <xf numFmtId="0" fontId="12" fillId="0" borderId="0" xfId="0" applyNumberFormat="1" applyFont="1" applyFill="1" applyAlignment="1" applyProtection="1">
      <alignment wrapText="1"/>
      <protection hidden="1"/>
    </xf>
    <xf numFmtId="0" fontId="4" fillId="0" borderId="0" xfId="0" applyFont="1" applyBorder="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horizontal="center" vertical="center"/>
    </xf>
    <xf numFmtId="0" fontId="20" fillId="0" borderId="0" xfId="0" applyFont="1" applyFill="1" applyAlignment="1" applyProtection="1">
      <alignment horizontal="left" vertical="center"/>
    </xf>
    <xf numFmtId="0" fontId="21" fillId="0" borderId="0" xfId="0" applyFont="1" applyAlignment="1" applyProtection="1">
      <alignment vertical="center"/>
    </xf>
    <xf numFmtId="0" fontId="18" fillId="4" borderId="0" xfId="0" applyFont="1" applyFill="1" applyBorder="1" applyAlignment="1">
      <alignment horizontal="left" vertical="center"/>
    </xf>
    <xf numFmtId="0" fontId="18" fillId="4" borderId="0" xfId="0" applyFont="1" applyFill="1" applyBorder="1" applyAlignment="1">
      <alignment horizontal="center" vertical="center" wrapText="1"/>
    </xf>
    <xf numFmtId="0" fontId="18" fillId="4" borderId="0" xfId="0" applyFont="1" applyFill="1" applyBorder="1" applyAlignment="1">
      <alignment horizontal="right" vertical="center"/>
    </xf>
    <xf numFmtId="0" fontId="12" fillId="2" borderId="21" xfId="0" applyFont="1" applyFill="1" applyBorder="1" applyAlignment="1" applyProtection="1">
      <alignment horizontal="center" vertical="center" wrapText="1"/>
    </xf>
    <xf numFmtId="0" fontId="23" fillId="2" borderId="16" xfId="0" applyFont="1" applyFill="1" applyBorder="1" applyAlignment="1">
      <alignment vertical="top" wrapText="1"/>
    </xf>
    <xf numFmtId="0" fontId="27" fillId="0" borderId="0" xfId="0" applyNumberFormat="1" applyFont="1" applyFill="1" applyBorder="1" applyAlignment="1" applyProtection="1">
      <alignment vertical="center" wrapText="1"/>
      <protection hidden="1"/>
    </xf>
    <xf numFmtId="0" fontId="24" fillId="0" borderId="0" xfId="0" applyNumberFormat="1" applyFont="1" applyFill="1" applyBorder="1" applyAlignment="1" applyProtection="1">
      <alignment vertical="center" wrapText="1"/>
      <protection hidden="1"/>
    </xf>
    <xf numFmtId="0" fontId="24" fillId="0" borderId="0" xfId="0" applyFont="1" applyFill="1" applyBorder="1" applyAlignment="1" applyProtection="1">
      <alignment vertical="center" wrapText="1"/>
      <protection hidden="1"/>
    </xf>
    <xf numFmtId="0" fontId="27" fillId="0" borderId="0" xfId="0" applyFont="1" applyFill="1" applyBorder="1" applyAlignment="1" applyProtection="1">
      <alignment vertical="center" wrapText="1"/>
      <protection hidden="1"/>
    </xf>
    <xf numFmtId="0" fontId="42" fillId="0" borderId="0" xfId="0" applyFont="1" applyFill="1" applyBorder="1" applyAlignment="1" applyProtection="1">
      <alignment horizontal="right" vertical="center"/>
      <protection hidden="1"/>
    </xf>
    <xf numFmtId="0" fontId="43" fillId="0" borderId="0" xfId="0" applyFont="1" applyFill="1" applyBorder="1" applyAlignment="1" applyProtection="1">
      <alignment horizontal="center" vertical="center" wrapText="1"/>
      <protection hidden="1"/>
    </xf>
    <xf numFmtId="0" fontId="43" fillId="0" borderId="0" xfId="0" applyFont="1" applyFill="1" applyBorder="1" applyAlignment="1" applyProtection="1">
      <alignment horizontal="center" vertical="center"/>
      <protection hidden="1"/>
    </xf>
    <xf numFmtId="0" fontId="14" fillId="0" borderId="0" xfId="0" applyNumberFormat="1" applyFont="1" applyFill="1" applyBorder="1" applyProtection="1">
      <protection hidden="1"/>
    </xf>
    <xf numFmtId="165" fontId="27" fillId="0" borderId="0" xfId="0" applyNumberFormat="1" applyFont="1" applyFill="1" applyBorder="1" applyAlignment="1" applyProtection="1">
      <alignment horizontal="left" vertical="center" wrapText="1"/>
      <protection hidden="1"/>
    </xf>
    <xf numFmtId="9" fontId="27" fillId="0" borderId="0" xfId="0" applyNumberFormat="1"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wrapText="1" indent="1"/>
      <protection hidden="1"/>
    </xf>
    <xf numFmtId="0" fontId="28" fillId="2" borderId="20" xfId="0" applyFont="1" applyFill="1" applyBorder="1" applyAlignment="1" applyProtection="1">
      <alignment vertical="center" wrapText="1"/>
    </xf>
    <xf numFmtId="9" fontId="20" fillId="6" borderId="23" xfId="0" applyNumberFormat="1" applyFont="1" applyFill="1" applyBorder="1" applyAlignment="1" applyProtection="1">
      <alignment horizontal="center" vertical="center" wrapText="1"/>
    </xf>
    <xf numFmtId="9" fontId="21" fillId="6" borderId="23" xfId="0" applyNumberFormat="1" applyFont="1" applyFill="1" applyBorder="1" applyAlignment="1" applyProtection="1">
      <alignment horizontal="center" vertical="center" wrapText="1"/>
    </xf>
    <xf numFmtId="0" fontId="20" fillId="6" borderId="23" xfId="0" applyFont="1" applyFill="1" applyBorder="1" applyAlignment="1" applyProtection="1">
      <alignment horizontal="center" vertical="center" wrapText="1"/>
    </xf>
    <xf numFmtId="0" fontId="20" fillId="6" borderId="23" xfId="0" applyFont="1" applyFill="1" applyBorder="1" applyAlignment="1" applyProtection="1">
      <alignment vertical="center" wrapText="1"/>
    </xf>
    <xf numFmtId="0" fontId="27" fillId="10" borderId="21" xfId="0" applyFont="1" applyFill="1" applyBorder="1" applyAlignment="1" applyProtection="1">
      <alignment horizontal="center" vertical="center"/>
    </xf>
    <xf numFmtId="0" fontId="27" fillId="10" borderId="5" xfId="0" applyFont="1" applyFill="1" applyBorder="1" applyAlignment="1" applyProtection="1">
      <alignment horizontal="center" vertical="center"/>
    </xf>
    <xf numFmtId="0" fontId="56" fillId="0" borderId="0" xfId="0" applyNumberFormat="1" applyFont="1" applyFill="1" applyBorder="1" applyAlignment="1" applyProtection="1">
      <alignment horizontal="center" vertical="center" wrapText="1"/>
      <protection hidden="1"/>
    </xf>
    <xf numFmtId="0" fontId="56" fillId="0" borderId="0" xfId="0" applyNumberFormat="1" applyFont="1" applyFill="1" applyBorder="1" applyAlignment="1" applyProtection="1">
      <alignment horizontal="center" vertical="center"/>
      <protection hidden="1"/>
    </xf>
    <xf numFmtId="0" fontId="56" fillId="0" borderId="0" xfId="0" applyNumberFormat="1" applyFont="1" applyFill="1" applyBorder="1" applyAlignment="1" applyProtection="1">
      <alignment vertical="center"/>
      <protection hidden="1"/>
    </xf>
    <xf numFmtId="0" fontId="56" fillId="0" borderId="0" xfId="0" applyNumberFormat="1" applyFont="1" applyFill="1" applyBorder="1" applyProtection="1">
      <protection hidden="1"/>
    </xf>
    <xf numFmtId="0" fontId="56" fillId="0" borderId="0" xfId="0" applyFont="1" applyFill="1" applyBorder="1" applyAlignment="1" applyProtection="1">
      <alignment vertical="center" wrapText="1"/>
      <protection hidden="1"/>
    </xf>
    <xf numFmtId="9" fontId="56" fillId="0" borderId="0" xfId="0" applyNumberFormat="1"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wrapText="1"/>
      <protection hidden="1"/>
    </xf>
    <xf numFmtId="0" fontId="56" fillId="0" borderId="0" xfId="0" applyNumberFormat="1" applyFont="1" applyFill="1" applyBorder="1" applyAlignment="1" applyProtection="1">
      <alignment vertical="center" wrapText="1"/>
      <protection hidden="1"/>
    </xf>
    <xf numFmtId="0" fontId="57" fillId="0" borderId="0" xfId="0" applyNumberFormat="1" applyFont="1" applyFill="1" applyBorder="1" applyAlignment="1" applyProtection="1">
      <alignment vertical="center" wrapText="1"/>
      <protection hidden="1"/>
    </xf>
    <xf numFmtId="0" fontId="57" fillId="0" borderId="0" xfId="0" applyFont="1" applyFill="1" applyBorder="1" applyAlignment="1" applyProtection="1">
      <alignment vertical="center" wrapText="1"/>
      <protection hidden="1"/>
    </xf>
    <xf numFmtId="0" fontId="55" fillId="0" borderId="0" xfId="0" applyFont="1" applyFill="1" applyBorder="1" applyAlignment="1" applyProtection="1">
      <alignment horizontal="center" vertical="center" wrapText="1"/>
      <protection hidden="1"/>
    </xf>
    <xf numFmtId="0" fontId="57" fillId="0" borderId="0" xfId="0" applyFont="1" applyFill="1" applyBorder="1" applyAlignment="1">
      <alignment vertical="center" wrapText="1"/>
    </xf>
    <xf numFmtId="0" fontId="56" fillId="0" borderId="0" xfId="0" applyFont="1" applyFill="1" applyBorder="1" applyAlignment="1" applyProtection="1">
      <alignment horizontal="center" vertical="center"/>
      <protection hidden="1"/>
    </xf>
    <xf numFmtId="0" fontId="56" fillId="0" borderId="0" xfId="1" applyNumberFormat="1" applyFont="1" applyFill="1" applyBorder="1" applyAlignment="1" applyProtection="1">
      <alignment horizontal="center" vertical="center"/>
      <protection hidden="1"/>
    </xf>
    <xf numFmtId="0" fontId="55" fillId="0" borderId="0" xfId="0" applyNumberFormat="1" applyFont="1" applyFill="1" applyBorder="1" applyAlignment="1" applyProtection="1">
      <alignment horizontal="center" vertical="center" wrapText="1"/>
      <protection hidden="1"/>
    </xf>
    <xf numFmtId="0" fontId="56" fillId="0" borderId="0" xfId="0" applyNumberFormat="1" applyFont="1" applyFill="1" applyBorder="1" applyAlignment="1" applyProtection="1">
      <alignment wrapText="1"/>
      <protection hidden="1"/>
    </xf>
    <xf numFmtId="0" fontId="56" fillId="0" borderId="0" xfId="0" applyFont="1" applyFill="1" applyBorder="1" applyAlignment="1" applyProtection="1">
      <alignment horizontal="left" vertical="center" wrapText="1"/>
      <protection hidden="1"/>
    </xf>
    <xf numFmtId="0" fontId="55" fillId="0" borderId="0" xfId="0" applyFont="1" applyFill="1" applyBorder="1" applyAlignment="1" applyProtection="1">
      <alignment horizontal="left" vertical="center" wrapText="1" indent="1"/>
      <protection hidden="1"/>
    </xf>
    <xf numFmtId="0" fontId="56" fillId="0" borderId="0" xfId="0" applyFont="1" applyFill="1" applyBorder="1" applyAlignment="1" applyProtection="1">
      <alignment horizontal="left" vertical="center" wrapText="1" indent="1"/>
      <protection hidden="1"/>
    </xf>
    <xf numFmtId="0" fontId="1" fillId="2" borderId="0" xfId="0" applyFont="1" applyFill="1" applyBorder="1" applyAlignment="1">
      <alignment vertical="center" wrapText="1"/>
    </xf>
    <xf numFmtId="0" fontId="35" fillId="2" borderId="0" xfId="0" applyFont="1" applyFill="1" applyBorder="1" applyAlignment="1">
      <alignment horizontal="right" vertical="center" wrapText="1"/>
    </xf>
    <xf numFmtId="0" fontId="37" fillId="2" borderId="0" xfId="0" applyFont="1" applyFill="1" applyBorder="1" applyAlignment="1">
      <alignment horizontal="right" vertical="center" wrapText="1"/>
    </xf>
    <xf numFmtId="0" fontId="38" fillId="2" borderId="0" xfId="0" applyFont="1" applyFill="1" applyBorder="1" applyAlignment="1">
      <alignment horizontal="right" vertical="center" wrapText="1"/>
    </xf>
    <xf numFmtId="0" fontId="29" fillId="2" borderId="0" xfId="0" applyFont="1" applyFill="1" applyBorder="1" applyAlignment="1">
      <alignment horizontal="left" vertical="center" wrapText="1" indent="1"/>
    </xf>
    <xf numFmtId="0" fontId="11" fillId="2" borderId="0" xfId="0" applyFont="1" applyFill="1" applyBorder="1"/>
    <xf numFmtId="0" fontId="10" fillId="2" borderId="0" xfId="0" applyFont="1" applyFill="1" applyBorder="1"/>
    <xf numFmtId="9" fontId="13" fillId="2" borderId="0" xfId="0" applyNumberFormat="1" applyFont="1" applyFill="1" applyBorder="1" applyAlignment="1">
      <alignment horizontal="center" vertical="top" wrapText="1"/>
    </xf>
    <xf numFmtId="0" fontId="22" fillId="0" borderId="23" xfId="0" applyFont="1" applyBorder="1" applyAlignment="1">
      <alignment horizontal="center" vertical="center"/>
    </xf>
    <xf numFmtId="10" fontId="0" fillId="0" borderId="0" xfId="0" applyNumberFormat="1"/>
    <xf numFmtId="9" fontId="20" fillId="6" borderId="23" xfId="0" applyNumberFormat="1" applyFont="1" applyFill="1" applyBorder="1" applyAlignment="1" applyProtection="1">
      <alignment horizontal="left" vertical="center" wrapText="1"/>
    </xf>
    <xf numFmtId="0" fontId="1" fillId="2" borderId="30" xfId="0" applyFont="1" applyFill="1" applyBorder="1" applyAlignment="1">
      <alignment vertical="center" wrapText="1"/>
    </xf>
    <xf numFmtId="0" fontId="1" fillId="2" borderId="26" xfId="0" applyFont="1" applyFill="1" applyBorder="1" applyAlignment="1">
      <alignment vertical="center" wrapText="1"/>
    </xf>
    <xf numFmtId="0" fontId="1" fillId="2" borderId="24" xfId="0" applyFont="1" applyFill="1" applyBorder="1" applyAlignment="1">
      <alignment vertical="center" wrapText="1"/>
    </xf>
    <xf numFmtId="0" fontId="56" fillId="0" borderId="24" xfId="0" applyFont="1" applyFill="1" applyBorder="1" applyAlignment="1" applyProtection="1">
      <alignment vertical="center" wrapText="1"/>
      <protection hidden="1"/>
    </xf>
    <xf numFmtId="0" fontId="56" fillId="0" borderId="24" xfId="0" applyNumberFormat="1" applyFont="1" applyFill="1" applyBorder="1" applyAlignment="1" applyProtection="1">
      <alignment vertical="center" wrapText="1"/>
      <protection hidden="1"/>
    </xf>
    <xf numFmtId="0" fontId="57" fillId="0" borderId="24" xfId="0" applyNumberFormat="1" applyFont="1" applyFill="1" applyBorder="1" applyAlignment="1" applyProtection="1">
      <alignment vertical="center" wrapText="1"/>
      <protection hidden="1"/>
    </xf>
    <xf numFmtId="0" fontId="57" fillId="0" borderId="24" xfId="0" applyFont="1" applyFill="1" applyBorder="1" applyAlignment="1">
      <alignment vertical="center" wrapText="1"/>
    </xf>
    <xf numFmtId="0" fontId="1" fillId="0" borderId="24" xfId="0" applyFont="1" applyFill="1" applyBorder="1" applyAlignment="1">
      <alignment vertical="center" wrapText="1"/>
    </xf>
    <xf numFmtId="0" fontId="10" fillId="2" borderId="24" xfId="0" applyFont="1" applyFill="1" applyBorder="1"/>
    <xf numFmtId="0" fontId="2" fillId="2" borderId="0" xfId="0" applyFont="1" applyFill="1" applyBorder="1" applyAlignment="1">
      <alignment vertical="center" wrapText="1"/>
    </xf>
    <xf numFmtId="9" fontId="12" fillId="2" borderId="0"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12" fillId="0" borderId="0" xfId="0" applyNumberFormat="1" applyFont="1" applyFill="1" applyAlignment="1" applyProtection="1">
      <alignment vertical="center"/>
      <protection hidden="1"/>
    </xf>
    <xf numFmtId="0" fontId="6" fillId="0" borderId="0" xfId="0" applyFont="1" applyBorder="1" applyAlignment="1" applyProtection="1">
      <alignment vertical="center"/>
      <protection locked="0"/>
    </xf>
    <xf numFmtId="0" fontId="51" fillId="2" borderId="0" xfId="0" applyFont="1" applyFill="1" applyAlignment="1" applyProtection="1">
      <alignment horizontal="left" vertical="center" wrapText="1"/>
      <protection locked="0"/>
    </xf>
    <xf numFmtId="0" fontId="41" fillId="0" borderId="0" xfId="0" applyNumberFormat="1" applyFont="1" applyFill="1" applyBorder="1" applyAlignment="1" applyProtection="1">
      <alignment vertical="center" wrapText="1"/>
      <protection hidden="1"/>
    </xf>
    <xf numFmtId="0" fontId="41" fillId="0" borderId="0" xfId="0" applyFont="1" applyFill="1" applyBorder="1" applyAlignment="1">
      <alignment vertical="center" wrapText="1"/>
    </xf>
    <xf numFmtId="0" fontId="2" fillId="0" borderId="0" xfId="0" applyFont="1" applyFill="1" applyBorder="1" applyAlignment="1">
      <alignment vertical="center" wrapText="1"/>
    </xf>
    <xf numFmtId="0" fontId="1" fillId="2" borderId="14" xfId="0" applyFont="1" applyFill="1" applyBorder="1" applyAlignment="1">
      <alignment vertical="center" wrapText="1"/>
    </xf>
    <xf numFmtId="165" fontId="60" fillId="2" borderId="17" xfId="0" applyNumberFormat="1" applyFont="1" applyFill="1" applyBorder="1" applyAlignment="1" applyProtection="1">
      <alignment horizontal="center" vertical="top" wrapText="1"/>
    </xf>
    <xf numFmtId="0" fontId="1" fillId="2" borderId="17" xfId="0" applyFont="1" applyFill="1" applyBorder="1" applyAlignment="1">
      <alignment vertical="center" wrapText="1"/>
    </xf>
    <xf numFmtId="0" fontId="1" fillId="2" borderId="9" xfId="0" applyFont="1" applyFill="1" applyBorder="1" applyAlignment="1">
      <alignment vertical="center" wrapText="1"/>
    </xf>
    <xf numFmtId="0" fontId="1" fillId="2" borderId="25" xfId="0" applyFont="1" applyFill="1" applyBorder="1" applyAlignment="1">
      <alignment vertical="center" wrapText="1"/>
    </xf>
    <xf numFmtId="9" fontId="45" fillId="11" borderId="23" xfId="0" applyNumberFormat="1" applyFont="1" applyFill="1" applyBorder="1" applyAlignment="1" applyProtection="1">
      <alignment horizontal="center" vertical="center" wrapText="1"/>
    </xf>
    <xf numFmtId="9" fontId="5" fillId="12" borderId="6" xfId="0" applyNumberFormat="1" applyFont="1" applyFill="1" applyBorder="1" applyAlignment="1">
      <alignment horizontal="center" vertical="center" wrapText="1"/>
    </xf>
    <xf numFmtId="9" fontId="61" fillId="2" borderId="6" xfId="0" applyNumberFormat="1" applyFont="1" applyFill="1" applyBorder="1" applyAlignment="1">
      <alignment horizontal="center" vertical="center" wrapText="1"/>
    </xf>
    <xf numFmtId="9" fontId="61" fillId="11" borderId="6" xfId="0" applyNumberFormat="1" applyFont="1" applyFill="1" applyBorder="1" applyAlignment="1">
      <alignment horizontal="center" vertical="center" wrapText="1"/>
    </xf>
    <xf numFmtId="0" fontId="62" fillId="0" borderId="0" xfId="0" applyNumberFormat="1" applyFont="1" applyFill="1" applyBorder="1" applyAlignment="1" applyProtection="1">
      <alignment horizontal="center" vertical="center" wrapText="1"/>
      <protection hidden="1"/>
    </xf>
    <xf numFmtId="9" fontId="62" fillId="0" borderId="0" xfId="0" applyNumberFormat="1" applyFont="1" applyFill="1" applyBorder="1" applyAlignment="1" applyProtection="1">
      <alignment horizontal="center" vertical="center" wrapText="1"/>
      <protection hidden="1"/>
    </xf>
    <xf numFmtId="0" fontId="62" fillId="0" borderId="0" xfId="0" applyFont="1" applyFill="1" applyBorder="1" applyAlignment="1" applyProtection="1">
      <alignment horizontal="center" vertical="center" wrapText="1"/>
      <protection hidden="1"/>
    </xf>
    <xf numFmtId="0" fontId="62" fillId="0" borderId="0" xfId="0" applyNumberFormat="1" applyFont="1" applyFill="1" applyBorder="1" applyAlignment="1" applyProtection="1">
      <alignment vertical="center" wrapText="1"/>
      <protection hidden="1"/>
    </xf>
    <xf numFmtId="0" fontId="63" fillId="0" borderId="0" xfId="0" applyNumberFormat="1" applyFont="1" applyFill="1" applyBorder="1" applyAlignment="1" applyProtection="1">
      <alignment vertical="center" wrapText="1"/>
      <protection hidden="1"/>
    </xf>
    <xf numFmtId="0" fontId="63" fillId="0" borderId="0" xfId="0" applyFont="1" applyFill="1" applyBorder="1" applyAlignment="1">
      <alignment vertical="center" wrapText="1"/>
    </xf>
    <xf numFmtId="0" fontId="64" fillId="0" borderId="0" xfId="0" applyFont="1" applyFill="1" applyBorder="1" applyAlignment="1">
      <alignment vertical="center" wrapText="1"/>
    </xf>
    <xf numFmtId="0" fontId="64" fillId="2" borderId="30" xfId="0" applyFont="1" applyFill="1" applyBorder="1" applyAlignment="1">
      <alignment horizontal="center" vertical="center" wrapText="1"/>
    </xf>
    <xf numFmtId="9" fontId="65" fillId="11" borderId="32" xfId="0" applyNumberFormat="1" applyFont="1" applyFill="1" applyBorder="1" applyAlignment="1">
      <alignment horizontal="center" vertical="center" wrapText="1"/>
    </xf>
    <xf numFmtId="0" fontId="62" fillId="0" borderId="0" xfId="0" applyNumberFormat="1" applyFont="1" applyFill="1" applyBorder="1" applyAlignment="1" applyProtection="1">
      <alignment horizontal="center" vertical="center"/>
      <protection hidden="1"/>
    </xf>
    <xf numFmtId="9" fontId="64" fillId="11" borderId="32" xfId="0" applyNumberFormat="1" applyFont="1" applyFill="1" applyBorder="1" applyAlignment="1">
      <alignment horizontal="center" vertical="center" wrapText="1"/>
    </xf>
    <xf numFmtId="9" fontId="61" fillId="11" borderId="6" xfId="0" applyNumberFormat="1" applyFont="1" applyFill="1" applyBorder="1" applyAlignment="1">
      <alignment horizontal="center" vertical="center"/>
    </xf>
    <xf numFmtId="0" fontId="62" fillId="0" borderId="0" xfId="0" applyNumberFormat="1" applyFont="1" applyFill="1" applyBorder="1" applyAlignment="1" applyProtection="1">
      <alignment vertical="center"/>
      <protection hidden="1"/>
    </xf>
    <xf numFmtId="0" fontId="62" fillId="0" borderId="0" xfId="0" applyNumberFormat="1" applyFont="1" applyFill="1" applyBorder="1" applyProtection="1">
      <protection hidden="1"/>
    </xf>
    <xf numFmtId="9" fontId="65" fillId="11" borderId="32" xfId="0" applyNumberFormat="1" applyFont="1" applyFill="1" applyBorder="1" applyAlignment="1">
      <alignment horizontal="center" vertical="center"/>
    </xf>
    <xf numFmtId="9" fontId="65" fillId="11" borderId="31" xfId="0" applyNumberFormat="1" applyFont="1" applyFill="1" applyBorder="1" applyAlignment="1">
      <alignment horizontal="center" vertical="center"/>
    </xf>
    <xf numFmtId="0" fontId="64" fillId="2" borderId="32" xfId="0" applyFont="1" applyFill="1" applyBorder="1" applyAlignment="1">
      <alignment horizontal="center" vertical="center" wrapText="1"/>
    </xf>
    <xf numFmtId="0" fontId="64" fillId="2" borderId="31" xfId="0" applyFont="1" applyFill="1" applyBorder="1" applyAlignment="1">
      <alignment horizontal="center" vertical="center" wrapText="1"/>
    </xf>
    <xf numFmtId="9" fontId="64" fillId="11" borderId="31" xfId="0" applyNumberFormat="1" applyFont="1" applyFill="1" applyBorder="1" applyAlignment="1">
      <alignment horizontal="center" vertical="center" wrapText="1"/>
    </xf>
    <xf numFmtId="9" fontId="61" fillId="2" borderId="32" xfId="0" applyNumberFormat="1" applyFont="1" applyFill="1" applyBorder="1" applyAlignment="1">
      <alignment horizontal="center" vertical="center" wrapText="1"/>
    </xf>
    <xf numFmtId="0" fontId="62" fillId="0" borderId="0" xfId="0" applyFont="1" applyFill="1" applyBorder="1" applyAlignment="1" applyProtection="1">
      <alignment vertical="center" wrapText="1"/>
      <protection hidden="1"/>
    </xf>
    <xf numFmtId="0" fontId="63" fillId="0" borderId="0" xfId="0" applyFont="1" applyFill="1" applyBorder="1" applyAlignment="1" applyProtection="1">
      <alignment vertical="center" wrapText="1"/>
      <protection hidden="1"/>
    </xf>
    <xf numFmtId="0" fontId="66" fillId="0" borderId="0" xfId="0" applyFont="1" applyFill="1" applyBorder="1" applyAlignment="1">
      <alignment vertical="center" wrapText="1"/>
    </xf>
    <xf numFmtId="0" fontId="39" fillId="2" borderId="9" xfId="0" applyFont="1" applyFill="1" applyBorder="1" applyAlignment="1">
      <alignment horizontal="left" vertical="center"/>
    </xf>
    <xf numFmtId="0" fontId="40" fillId="2" borderId="9" xfId="0" applyFont="1" applyFill="1" applyBorder="1" applyAlignment="1">
      <alignment vertical="center" wrapText="1"/>
    </xf>
    <xf numFmtId="0" fontId="41" fillId="2" borderId="9" xfId="0" applyFont="1" applyFill="1" applyBorder="1" applyAlignment="1">
      <alignment vertical="center" wrapText="1"/>
    </xf>
    <xf numFmtId="0" fontId="31" fillId="2" borderId="24" xfId="0" applyFont="1" applyFill="1" applyBorder="1" applyAlignment="1">
      <alignment horizontal="left" vertical="center" wrapText="1"/>
    </xf>
    <xf numFmtId="0" fontId="9" fillId="2" borderId="30" xfId="0" applyFont="1" applyFill="1" applyBorder="1" applyAlignment="1">
      <alignment horizontal="left" vertical="center"/>
    </xf>
    <xf numFmtId="0" fontId="10" fillId="2" borderId="30" xfId="0" applyFont="1" applyFill="1" applyBorder="1"/>
    <xf numFmtId="0" fontId="10" fillId="2" borderId="26" xfId="0" applyFont="1" applyFill="1" applyBorder="1"/>
    <xf numFmtId="0" fontId="6" fillId="0" borderId="0" xfId="0" applyFont="1" applyFill="1" applyBorder="1" applyAlignment="1" applyProtection="1">
      <alignment horizontal="left" vertical="center"/>
      <protection locked="0"/>
    </xf>
    <xf numFmtId="0" fontId="4" fillId="0" borderId="21" xfId="0" applyFont="1" applyFill="1" applyBorder="1" applyAlignment="1" applyProtection="1">
      <alignment horizontal="center" vertical="center" wrapText="1"/>
    </xf>
    <xf numFmtId="9" fontId="50" fillId="0" borderId="21" xfId="0" applyNumberFormat="1" applyFont="1" applyFill="1" applyBorder="1" applyAlignment="1" applyProtection="1">
      <alignment horizontal="center" vertical="center"/>
    </xf>
    <xf numFmtId="0" fontId="43" fillId="13" borderId="23" xfId="0" applyFont="1" applyFill="1" applyBorder="1" applyAlignment="1" applyProtection="1">
      <alignment horizontal="center" vertical="center" wrapText="1"/>
    </xf>
    <xf numFmtId="0" fontId="53" fillId="13" borderId="23" xfId="0" applyFont="1" applyFill="1" applyBorder="1" applyAlignment="1" applyProtection="1">
      <alignment horizontal="center" vertical="center" wrapText="1"/>
    </xf>
    <xf numFmtId="0" fontId="43" fillId="13" borderId="23" xfId="0" applyNumberFormat="1" applyFont="1" applyFill="1" applyBorder="1" applyAlignment="1" applyProtection="1">
      <alignment horizontal="center" vertical="center" wrapText="1"/>
    </xf>
    <xf numFmtId="0" fontId="43" fillId="14" borderId="23" xfId="0" applyFont="1" applyFill="1" applyBorder="1" applyAlignment="1" applyProtection="1">
      <alignment horizontal="center" vertical="center" wrapText="1"/>
    </xf>
    <xf numFmtId="0" fontId="43" fillId="14" borderId="23" xfId="0" applyNumberFormat="1" applyFont="1" applyFill="1" applyBorder="1" applyAlignment="1" applyProtection="1">
      <alignment horizontal="center" vertical="center" wrapText="1"/>
    </xf>
    <xf numFmtId="0" fontId="21" fillId="14" borderId="23" xfId="0" applyNumberFormat="1" applyFont="1" applyFill="1" applyBorder="1" applyAlignment="1" applyProtection="1">
      <alignment horizontal="center" vertical="center" wrapText="1"/>
    </xf>
    <xf numFmtId="0" fontId="53" fillId="14" borderId="23" xfId="0" applyFont="1" applyFill="1" applyBorder="1" applyAlignment="1" applyProtection="1">
      <alignment horizontal="center" vertical="center" wrapText="1"/>
    </xf>
    <xf numFmtId="9" fontId="45" fillId="7" borderId="23" xfId="0" applyNumberFormat="1" applyFont="1" applyFill="1" applyBorder="1" applyAlignment="1" applyProtection="1">
      <alignment horizontal="center" vertical="center" wrapText="1"/>
    </xf>
    <xf numFmtId="9" fontId="21" fillId="7" borderId="23" xfId="0" applyNumberFormat="1" applyFont="1" applyFill="1" applyBorder="1" applyAlignment="1" applyProtection="1">
      <alignment horizontal="center" vertical="center" wrapText="1"/>
    </xf>
    <xf numFmtId="9" fontId="20" fillId="7" borderId="23" xfId="0" applyNumberFormat="1" applyFont="1" applyFill="1" applyBorder="1" applyAlignment="1" applyProtection="1">
      <alignment horizontal="center" vertical="center" wrapText="1"/>
    </xf>
    <xf numFmtId="0" fontId="20" fillId="7" borderId="23" xfId="0" applyFont="1" applyFill="1" applyBorder="1" applyAlignment="1" applyProtection="1">
      <alignment horizontal="center" vertical="center" wrapText="1"/>
    </xf>
    <xf numFmtId="0" fontId="20" fillId="7" borderId="23" xfId="0" applyFont="1" applyFill="1" applyBorder="1" applyAlignment="1" applyProtection="1">
      <alignment vertical="center" wrapText="1"/>
    </xf>
    <xf numFmtId="9" fontId="61" fillId="2" borderId="6" xfId="0" applyNumberFormat="1" applyFont="1" applyFill="1" applyBorder="1" applyAlignment="1">
      <alignment horizontal="center" vertical="center"/>
    </xf>
    <xf numFmtId="9" fontId="65" fillId="2" borderId="32" xfId="0" applyNumberFormat="1" applyFont="1" applyFill="1" applyBorder="1" applyAlignment="1">
      <alignment horizontal="center" vertical="center"/>
    </xf>
    <xf numFmtId="9" fontId="65" fillId="2" borderId="31" xfId="0" applyNumberFormat="1" applyFont="1" applyFill="1" applyBorder="1" applyAlignment="1">
      <alignment horizontal="center" vertical="center"/>
    </xf>
    <xf numFmtId="9" fontId="5" fillId="9" borderId="6" xfId="0" applyNumberFormat="1" applyFont="1" applyFill="1" applyBorder="1" applyAlignment="1">
      <alignment horizontal="center" vertical="center" wrapText="1"/>
    </xf>
    <xf numFmtId="9" fontId="61" fillId="7" borderId="6" xfId="0" applyNumberFormat="1" applyFont="1" applyFill="1" applyBorder="1" applyAlignment="1">
      <alignment horizontal="center" vertical="center" wrapText="1"/>
    </xf>
    <xf numFmtId="9" fontId="65" fillId="7" borderId="32" xfId="0" applyNumberFormat="1" applyFont="1" applyFill="1" applyBorder="1" applyAlignment="1">
      <alignment horizontal="center" vertical="center" wrapText="1"/>
    </xf>
    <xf numFmtId="9" fontId="64" fillId="7" borderId="32" xfId="0" applyNumberFormat="1" applyFont="1" applyFill="1" applyBorder="1" applyAlignment="1">
      <alignment horizontal="center" vertical="center" wrapText="1"/>
    </xf>
    <xf numFmtId="9" fontId="61" fillId="7" borderId="6" xfId="0" applyNumberFormat="1" applyFont="1" applyFill="1" applyBorder="1" applyAlignment="1">
      <alignment horizontal="center" vertical="center"/>
    </xf>
    <xf numFmtId="9" fontId="65" fillId="7" borderId="32" xfId="0" applyNumberFormat="1" applyFont="1" applyFill="1" applyBorder="1" applyAlignment="1">
      <alignment horizontal="center" vertical="center"/>
    </xf>
    <xf numFmtId="9" fontId="65" fillId="7" borderId="31" xfId="0" applyNumberFormat="1" applyFont="1" applyFill="1" applyBorder="1" applyAlignment="1">
      <alignment horizontal="center" vertical="center"/>
    </xf>
    <xf numFmtId="9" fontId="64" fillId="7" borderId="31" xfId="0" applyNumberFormat="1" applyFont="1" applyFill="1" applyBorder="1" applyAlignment="1">
      <alignment horizontal="center" vertical="center" wrapText="1"/>
    </xf>
    <xf numFmtId="0" fontId="27" fillId="10" borderId="21" xfId="0" applyFont="1" applyFill="1" applyBorder="1" applyAlignment="1" applyProtection="1">
      <alignment horizontal="center" vertical="center" wrapText="1"/>
    </xf>
    <xf numFmtId="0" fontId="53" fillId="15" borderId="23" xfId="0" applyFont="1" applyFill="1" applyBorder="1" applyAlignment="1" applyProtection="1">
      <alignment horizontal="center" vertical="center" wrapText="1"/>
    </xf>
    <xf numFmtId="0" fontId="43" fillId="16" borderId="6" xfId="0" applyFont="1" applyFill="1" applyBorder="1" applyAlignment="1">
      <alignment horizontal="center" vertical="center" wrapText="1"/>
    </xf>
    <xf numFmtId="0" fontId="53" fillId="13" borderId="23" xfId="0" applyNumberFormat="1" applyFont="1" applyFill="1" applyBorder="1" applyAlignment="1" applyProtection="1">
      <alignment horizontal="center" vertical="center" wrapText="1"/>
    </xf>
    <xf numFmtId="0" fontId="53" fillId="14" borderId="23" xfId="0" applyNumberFormat="1" applyFont="1" applyFill="1" applyBorder="1" applyAlignment="1" applyProtection="1">
      <alignment horizontal="center" vertical="center" wrapText="1"/>
    </xf>
    <xf numFmtId="0" fontId="20" fillId="7" borderId="23" xfId="0" applyFont="1" applyFill="1" applyBorder="1" applyAlignment="1">
      <alignment horizontal="center" vertical="center" wrapText="1"/>
    </xf>
    <xf numFmtId="0" fontId="20" fillId="7" borderId="23" xfId="0" applyFont="1" applyFill="1" applyBorder="1" applyAlignment="1">
      <alignment horizontal="left" vertical="center" wrapText="1"/>
    </xf>
    <xf numFmtId="0" fontId="21" fillId="7" borderId="23" xfId="0" applyFont="1" applyFill="1" applyBorder="1" applyAlignment="1">
      <alignment horizontal="center" vertical="center" wrapText="1"/>
    </xf>
    <xf numFmtId="0" fontId="4" fillId="7" borderId="23" xfId="0" applyFont="1" applyFill="1" applyBorder="1" applyAlignment="1">
      <alignment horizontal="left" vertical="center" wrapText="1"/>
    </xf>
    <xf numFmtId="0" fontId="4" fillId="7" borderId="23" xfId="0" applyFont="1" applyFill="1" applyBorder="1" applyAlignment="1">
      <alignment horizontal="left" vertical="top" wrapText="1"/>
    </xf>
    <xf numFmtId="0" fontId="20" fillId="7" borderId="23" xfId="0" applyFont="1" applyFill="1" applyBorder="1" applyAlignment="1">
      <alignment horizontal="left" vertical="top" wrapText="1"/>
    </xf>
    <xf numFmtId="0" fontId="20" fillId="7" borderId="23" xfId="0" applyFont="1" applyFill="1" applyBorder="1" applyAlignment="1">
      <alignment vertical="center" wrapText="1"/>
    </xf>
    <xf numFmtId="0" fontId="4" fillId="7" borderId="23" xfId="0" applyFont="1" applyFill="1" applyBorder="1" applyAlignment="1">
      <alignment vertical="center" wrapText="1"/>
    </xf>
    <xf numFmtId="0" fontId="4" fillId="7" borderId="23"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3" xfId="0" applyFont="1" applyFill="1" applyBorder="1" applyAlignment="1">
      <alignment horizontal="left" vertical="top" wrapText="1"/>
    </xf>
    <xf numFmtId="0" fontId="4" fillId="6" borderId="23"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20" fillId="6" borderId="23" xfId="0" applyFont="1" applyFill="1" applyBorder="1" applyAlignment="1">
      <alignment horizontal="left" vertical="center" wrapText="1"/>
    </xf>
    <xf numFmtId="0" fontId="21" fillId="6" borderId="23" xfId="0" applyFont="1" applyFill="1" applyBorder="1" applyAlignment="1">
      <alignment horizontal="center" vertical="center" wrapText="1"/>
    </xf>
    <xf numFmtId="0" fontId="4" fillId="6" borderId="23" xfId="0" applyFont="1" applyFill="1" applyBorder="1" applyAlignment="1">
      <alignment vertical="center" wrapText="1"/>
    </xf>
    <xf numFmtId="0" fontId="20" fillId="6" borderId="23" xfId="0" applyFont="1" applyFill="1" applyBorder="1" applyAlignment="1">
      <alignment vertical="center" wrapText="1"/>
    </xf>
    <xf numFmtId="0" fontId="20" fillId="0" borderId="23" xfId="0" applyFont="1" applyBorder="1" applyAlignment="1">
      <alignment horizontal="center" vertical="center"/>
    </xf>
    <xf numFmtId="0" fontId="60" fillId="0" borderId="0" xfId="0" applyNumberFormat="1" applyFont="1" applyFill="1" applyBorder="1" applyAlignment="1" applyProtection="1">
      <alignment vertical="center"/>
      <protection hidden="1"/>
    </xf>
    <xf numFmtId="0" fontId="69" fillId="2" borderId="14" xfId="0" applyFont="1" applyFill="1" applyBorder="1" applyAlignment="1" applyProtection="1">
      <alignment vertical="center" wrapText="1"/>
    </xf>
    <xf numFmtId="0" fontId="60" fillId="2" borderId="0" xfId="0" applyFont="1" applyFill="1" applyBorder="1" applyAlignment="1" applyProtection="1">
      <alignment vertical="center" wrapText="1"/>
    </xf>
    <xf numFmtId="0" fontId="60" fillId="2" borderId="24" xfId="0" applyFont="1" applyFill="1" applyBorder="1" applyAlignment="1" applyProtection="1">
      <alignment vertical="center" wrapText="1"/>
    </xf>
    <xf numFmtId="9" fontId="60" fillId="2" borderId="9" xfId="0" applyNumberFormat="1" applyFont="1" applyFill="1" applyBorder="1" applyAlignment="1" applyProtection="1">
      <alignment horizontal="left" vertical="center" wrapText="1"/>
    </xf>
    <xf numFmtId="0" fontId="60" fillId="2" borderId="25" xfId="0" applyFont="1" applyFill="1" applyBorder="1" applyAlignment="1" applyProtection="1">
      <alignment horizontal="left" vertical="center" wrapText="1" indent="1"/>
    </xf>
    <xf numFmtId="0" fontId="21" fillId="2" borderId="0" xfId="0" applyFont="1" applyFill="1" applyBorder="1" applyAlignment="1">
      <alignment horizontal="left" vertical="center"/>
    </xf>
    <xf numFmtId="0" fontId="21" fillId="2" borderId="0" xfId="0" applyFont="1" applyFill="1" applyBorder="1" applyAlignment="1">
      <alignment vertical="center"/>
    </xf>
    <xf numFmtId="0" fontId="67" fillId="2" borderId="0" xfId="0" applyFont="1" applyFill="1" applyBorder="1" applyAlignment="1">
      <alignment vertical="center"/>
    </xf>
    <xf numFmtId="0" fontId="68" fillId="2" borderId="0" xfId="0" applyFont="1" applyFill="1" applyBorder="1" applyAlignment="1">
      <alignment vertical="center"/>
    </xf>
    <xf numFmtId="0" fontId="2" fillId="2" borderId="0" xfId="0" applyFont="1" applyFill="1" applyBorder="1" applyAlignment="1">
      <alignment horizontal="left" vertical="center" wrapText="1"/>
    </xf>
    <xf numFmtId="0" fontId="67"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68" fillId="2" borderId="0" xfId="0" applyFont="1" applyFill="1" applyBorder="1" applyAlignment="1">
      <alignment horizontal="left" vertical="center"/>
    </xf>
    <xf numFmtId="9" fontId="12" fillId="2" borderId="0" xfId="0" applyNumberFormat="1" applyFont="1" applyFill="1" applyBorder="1" applyAlignment="1">
      <alignment vertical="center" wrapText="1"/>
    </xf>
    <xf numFmtId="9" fontId="4" fillId="2" borderId="0" xfId="0" applyNumberFormat="1" applyFont="1" applyFill="1" applyBorder="1" applyAlignment="1">
      <alignment vertical="center" wrapText="1"/>
    </xf>
    <xf numFmtId="9" fontId="4" fillId="2" borderId="9" xfId="0" applyNumberFormat="1" applyFont="1" applyFill="1" applyBorder="1" applyAlignment="1">
      <alignment vertical="center" wrapText="1"/>
    </xf>
    <xf numFmtId="0" fontId="3" fillId="2" borderId="0" xfId="0" applyFont="1" applyFill="1" applyBorder="1" applyAlignment="1">
      <alignment vertical="center" wrapText="1"/>
    </xf>
    <xf numFmtId="0" fontId="10" fillId="2" borderId="0" xfId="0" applyFont="1" applyFill="1" applyBorder="1" applyAlignment="1"/>
    <xf numFmtId="0" fontId="29" fillId="2" borderId="0" xfId="0" applyFont="1" applyFill="1" applyBorder="1" applyAlignment="1">
      <alignment vertical="center" wrapText="1"/>
    </xf>
    <xf numFmtId="0" fontId="10" fillId="2" borderId="24" xfId="0" applyFont="1" applyFill="1" applyBorder="1" applyAlignment="1"/>
    <xf numFmtId="0" fontId="29" fillId="2" borderId="24" xfId="0" applyFont="1" applyFill="1" applyBorder="1" applyAlignment="1">
      <alignment vertical="center" wrapText="1"/>
    </xf>
    <xf numFmtId="0" fontId="20" fillId="2" borderId="24" xfId="0" applyFont="1" applyFill="1" applyBorder="1" applyAlignment="1" applyProtection="1">
      <alignment vertical="center" wrapText="1"/>
      <protection locked="0"/>
    </xf>
    <xf numFmtId="0" fontId="20" fillId="2" borderId="25" xfId="0" applyFont="1" applyFill="1" applyBorder="1" applyAlignment="1" applyProtection="1">
      <alignment vertical="center" wrapText="1"/>
      <protection locked="0"/>
    </xf>
    <xf numFmtId="9" fontId="12" fillId="2" borderId="14" xfId="0" applyNumberFormat="1" applyFont="1" applyFill="1" applyBorder="1" applyAlignment="1">
      <alignment vertical="center" wrapText="1"/>
    </xf>
    <xf numFmtId="9" fontId="4" fillId="2" borderId="14" xfId="0" applyNumberFormat="1" applyFont="1" applyFill="1" applyBorder="1" applyAlignment="1">
      <alignment vertical="center" wrapText="1"/>
    </xf>
    <xf numFmtId="9" fontId="4" fillId="2" borderId="17" xfId="0" applyNumberFormat="1" applyFont="1" applyFill="1" applyBorder="1" applyAlignment="1">
      <alignment vertical="center" wrapText="1"/>
    </xf>
    <xf numFmtId="9" fontId="61" fillId="17" borderId="30" xfId="0" applyNumberFormat="1" applyFont="1" applyFill="1" applyBorder="1" applyAlignment="1">
      <alignment horizontal="left" vertical="center" indent="1"/>
    </xf>
    <xf numFmtId="9" fontId="61" fillId="17" borderId="0" xfId="0" applyNumberFormat="1" applyFont="1" applyFill="1" applyBorder="1" applyAlignment="1">
      <alignment horizontal="left" vertical="center" indent="1"/>
    </xf>
    <xf numFmtId="9" fontId="65" fillId="17" borderId="30" xfId="0" applyNumberFormat="1" applyFont="1" applyFill="1" applyBorder="1" applyAlignment="1">
      <alignment horizontal="left" vertical="center" indent="2"/>
    </xf>
    <xf numFmtId="9" fontId="65" fillId="17" borderId="0" xfId="0" applyNumberFormat="1" applyFont="1" applyFill="1" applyBorder="1" applyAlignment="1">
      <alignment horizontal="left" vertical="center" indent="2"/>
    </xf>
    <xf numFmtId="9" fontId="65" fillId="17" borderId="26" xfId="0" applyNumberFormat="1" applyFont="1" applyFill="1" applyBorder="1" applyAlignment="1">
      <alignment horizontal="left" vertical="center" indent="2"/>
    </xf>
    <xf numFmtId="9" fontId="65" fillId="17" borderId="24" xfId="0" applyNumberFormat="1" applyFont="1" applyFill="1" applyBorder="1" applyAlignment="1">
      <alignment horizontal="left" vertical="center" indent="2"/>
    </xf>
    <xf numFmtId="9" fontId="61" fillId="17" borderId="16" xfId="0" applyNumberFormat="1" applyFont="1" applyFill="1" applyBorder="1" applyAlignment="1">
      <alignment horizontal="left" vertical="center" indent="1"/>
    </xf>
    <xf numFmtId="9" fontId="61" fillId="17" borderId="14" xfId="0" applyNumberFormat="1" applyFont="1" applyFill="1" applyBorder="1" applyAlignment="1">
      <alignment horizontal="left" vertical="center" indent="1"/>
    </xf>
    <xf numFmtId="0" fontId="72" fillId="2" borderId="16" xfId="0" applyFont="1" applyFill="1" applyBorder="1" applyAlignment="1">
      <alignment vertical="center"/>
    </xf>
    <xf numFmtId="0" fontId="73" fillId="2" borderId="14" xfId="0" applyFont="1" applyFill="1" applyBorder="1" applyAlignment="1">
      <alignment vertical="center" wrapText="1"/>
    </xf>
    <xf numFmtId="9" fontId="74" fillId="0" borderId="5" xfId="0" applyNumberFormat="1" applyFont="1" applyBorder="1" applyAlignment="1" applyProtection="1">
      <alignment horizontal="center" vertical="center" wrapText="1"/>
      <protection locked="0"/>
    </xf>
    <xf numFmtId="0" fontId="4" fillId="5" borderId="1" xfId="0" applyFont="1" applyFill="1" applyBorder="1" applyAlignment="1" applyProtection="1">
      <alignment horizontal="left" vertical="center" wrapText="1" indent="1"/>
    </xf>
    <xf numFmtId="0" fontId="4" fillId="5" borderId="21"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4" fillId="5" borderId="19" xfId="0" applyFont="1" applyFill="1" applyBorder="1" applyAlignment="1" applyProtection="1">
      <alignment horizontal="left" vertical="center" wrapText="1" indent="1"/>
    </xf>
    <xf numFmtId="0" fontId="4" fillId="5" borderId="11" xfId="0" applyFont="1" applyFill="1" applyBorder="1" applyAlignment="1" applyProtection="1">
      <alignment horizontal="left" vertical="center" wrapText="1" indent="1"/>
    </xf>
    <xf numFmtId="0" fontId="4" fillId="5" borderId="7" xfId="0" applyFont="1" applyFill="1" applyBorder="1" applyAlignment="1" applyProtection="1">
      <alignment horizontal="left" vertical="center" wrapText="1" indent="1"/>
    </xf>
    <xf numFmtId="0" fontId="43" fillId="10" borderId="13" xfId="0" applyFont="1" applyFill="1" applyBorder="1" applyAlignment="1" applyProtection="1">
      <alignment horizontal="center" vertical="center"/>
    </xf>
    <xf numFmtId="0" fontId="43" fillId="10" borderId="0" xfId="0" applyFont="1" applyFill="1" applyBorder="1" applyAlignment="1" applyProtection="1">
      <alignment horizontal="center" vertical="center"/>
    </xf>
    <xf numFmtId="0" fontId="43" fillId="10" borderId="9"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4" fillId="2" borderId="9" xfId="0" applyFont="1" applyFill="1" applyBorder="1" applyAlignment="1" applyProtection="1">
      <alignment horizontal="left" vertical="top"/>
    </xf>
    <xf numFmtId="0" fontId="18" fillId="2" borderId="8"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33" fillId="2" borderId="0" xfId="0" applyFont="1" applyFill="1" applyBorder="1" applyAlignment="1" applyProtection="1">
      <alignment horizontal="left" vertical="center" indent="1"/>
      <protection locked="0"/>
    </xf>
    <xf numFmtId="0" fontId="33" fillId="2" borderId="9" xfId="0" applyFont="1" applyFill="1" applyBorder="1" applyAlignment="1" applyProtection="1">
      <alignment horizontal="left" vertical="center" indent="1"/>
      <protection locked="0"/>
    </xf>
    <xf numFmtId="0" fontId="33" fillId="2" borderId="12" xfId="0" applyFont="1" applyFill="1" applyBorder="1" applyAlignment="1" applyProtection="1">
      <alignment horizontal="left" vertical="center" indent="1"/>
      <protection locked="0"/>
    </xf>
    <xf numFmtId="0" fontId="33" fillId="2" borderId="10" xfId="0" applyFont="1" applyFill="1" applyBorder="1" applyAlignment="1" applyProtection="1">
      <alignment horizontal="left" vertical="center" indent="1"/>
      <protection locked="0"/>
    </xf>
    <xf numFmtId="0" fontId="33" fillId="2" borderId="0" xfId="0" applyFont="1" applyFill="1" applyBorder="1" applyAlignment="1" applyProtection="1">
      <alignment horizontal="left" vertical="center" wrapText="1" indent="1"/>
      <protection locked="0"/>
    </xf>
    <xf numFmtId="0" fontId="33" fillId="2" borderId="9" xfId="0" applyFont="1" applyFill="1" applyBorder="1" applyAlignment="1" applyProtection="1">
      <alignment horizontal="left" vertical="center" wrapText="1" indent="1"/>
      <protection locked="0"/>
    </xf>
    <xf numFmtId="0" fontId="4" fillId="2" borderId="3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8" borderId="30" xfId="0" applyFont="1" applyFill="1" applyBorder="1" applyAlignment="1" applyProtection="1">
      <alignment horizontal="left" vertical="center"/>
      <protection locked="0"/>
    </xf>
    <xf numFmtId="0" fontId="4" fillId="8" borderId="0" xfId="0" applyFont="1" applyFill="1" applyBorder="1" applyAlignment="1" applyProtection="1">
      <alignment horizontal="left" vertical="center"/>
      <protection locked="0"/>
    </xf>
    <xf numFmtId="0" fontId="4" fillId="8" borderId="9" xfId="0" applyFont="1" applyFill="1" applyBorder="1" applyAlignment="1" applyProtection="1">
      <alignment horizontal="left" vertical="center"/>
      <protection locked="0"/>
    </xf>
    <xf numFmtId="0" fontId="4" fillId="2" borderId="26"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4" fillId="2" borderId="25" xfId="0" applyFont="1" applyFill="1" applyBorder="1" applyAlignment="1" applyProtection="1">
      <alignment horizontal="left" vertical="center"/>
    </xf>
    <xf numFmtId="0" fontId="32" fillId="2" borderId="14" xfId="0" applyFont="1" applyFill="1" applyBorder="1" applyAlignment="1" applyProtection="1">
      <alignment horizontal="left" vertical="center" indent="1"/>
      <protection locked="0"/>
    </xf>
    <xf numFmtId="0" fontId="32" fillId="2" borderId="17" xfId="0" applyFont="1" applyFill="1" applyBorder="1" applyAlignment="1" applyProtection="1">
      <alignment horizontal="left" vertical="center" indent="1"/>
      <protection locked="0"/>
    </xf>
    <xf numFmtId="0" fontId="34" fillId="2" borderId="21" xfId="0" applyFont="1" applyFill="1" applyBorder="1" applyAlignment="1">
      <alignment horizontal="center" vertical="center"/>
    </xf>
    <xf numFmtId="0" fontId="34" fillId="2" borderId="15" xfId="0" applyFont="1" applyFill="1" applyBorder="1" applyAlignment="1">
      <alignment horizontal="center" vertical="center"/>
    </xf>
    <xf numFmtId="0" fontId="34" fillId="2" borderId="20" xfId="0" applyFont="1" applyFill="1" applyBorder="1" applyAlignment="1">
      <alignment horizontal="center" vertical="center"/>
    </xf>
    <xf numFmtId="0" fontId="54" fillId="10" borderId="15" xfId="0" applyFont="1" applyFill="1" applyBorder="1" applyAlignment="1" applyProtection="1">
      <alignment horizontal="center" vertical="center" wrapText="1"/>
    </xf>
    <xf numFmtId="0" fontId="54" fillId="10" borderId="20"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wrapText="1"/>
    </xf>
    <xf numFmtId="0" fontId="5" fillId="7" borderId="16" xfId="0" applyFont="1" applyFill="1" applyBorder="1" applyAlignment="1" applyProtection="1">
      <alignment horizontal="center" vertical="center"/>
    </xf>
    <xf numFmtId="0" fontId="4" fillId="7" borderId="14" xfId="0" applyFont="1" applyFill="1" applyBorder="1" applyAlignment="1" applyProtection="1">
      <alignment horizontal="center" vertical="center"/>
    </xf>
    <xf numFmtId="0" fontId="4" fillId="7" borderId="17" xfId="0" applyFont="1" applyFill="1" applyBorder="1" applyAlignment="1" applyProtection="1">
      <alignment horizontal="center" vertical="center"/>
    </xf>
    <xf numFmtId="0" fontId="5" fillId="2" borderId="16"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8" xfId="0" applyFont="1" applyFill="1" applyBorder="1" applyAlignment="1" applyProtection="1">
      <alignment horizontal="left"/>
    </xf>
    <xf numFmtId="0" fontId="5"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9" xfId="0" applyFont="1" applyFill="1" applyBorder="1" applyAlignment="1" applyProtection="1">
      <alignment horizontal="left"/>
    </xf>
    <xf numFmtId="0" fontId="18" fillId="2" borderId="8" xfId="0" applyFont="1" applyFill="1" applyBorder="1" applyAlignment="1" applyProtection="1">
      <alignment horizontal="center"/>
    </xf>
    <xf numFmtId="0" fontId="18" fillId="2" borderId="0" xfId="0" applyFont="1" applyFill="1" applyBorder="1" applyAlignment="1" applyProtection="1">
      <alignment horizont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27" fillId="10" borderId="1" xfId="0" applyFont="1" applyFill="1" applyBorder="1" applyAlignment="1" applyProtection="1">
      <alignment horizontal="center" vertical="center" wrapText="1"/>
    </xf>
    <xf numFmtId="0" fontId="27" fillId="10" borderId="21" xfId="0" applyFont="1" applyFill="1" applyBorder="1" applyAlignment="1" applyProtection="1">
      <alignment horizontal="center" vertical="center"/>
    </xf>
    <xf numFmtId="0" fontId="27" fillId="10" borderId="20" xfId="0" applyFont="1" applyFill="1" applyBorder="1" applyAlignment="1" applyProtection="1">
      <alignment horizontal="center" vertical="center"/>
    </xf>
    <xf numFmtId="0" fontId="4" fillId="2" borderId="16" xfId="0" applyFont="1" applyFill="1" applyBorder="1" applyAlignment="1" applyProtection="1">
      <alignment horizontal="left" vertical="center" indent="1"/>
    </xf>
    <xf numFmtId="0" fontId="4" fillId="2" borderId="14" xfId="0" applyFont="1" applyFill="1" applyBorder="1" applyAlignment="1" applyProtection="1">
      <alignment horizontal="left" vertical="center" indent="1"/>
    </xf>
    <xf numFmtId="0" fontId="4" fillId="2" borderId="17" xfId="0" applyFont="1" applyFill="1" applyBorder="1" applyAlignment="1" applyProtection="1">
      <alignment horizontal="left" vertical="center" indent="1"/>
    </xf>
    <xf numFmtId="0" fontId="4" fillId="2" borderId="13" xfId="0" applyFont="1" applyFill="1" applyBorder="1" applyAlignment="1" applyProtection="1">
      <alignment horizontal="left" vertical="center" indent="1"/>
    </xf>
    <xf numFmtId="0" fontId="4" fillId="2" borderId="0" xfId="0" applyFont="1" applyFill="1" applyBorder="1" applyAlignment="1" applyProtection="1">
      <alignment horizontal="left" vertical="center" indent="1"/>
    </xf>
    <xf numFmtId="0" fontId="4" fillId="2" borderId="9" xfId="0" applyFont="1" applyFill="1" applyBorder="1" applyAlignment="1" applyProtection="1">
      <alignment horizontal="left" vertical="center" indent="1"/>
    </xf>
    <xf numFmtId="0" fontId="43" fillId="10" borderId="18"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27" fillId="10" borderId="21" xfId="0" applyFont="1" applyFill="1" applyBorder="1" applyAlignment="1" applyProtection="1">
      <alignment horizontal="left" vertical="center" indent="1"/>
    </xf>
    <xf numFmtId="0" fontId="27" fillId="10" borderId="15" xfId="0" applyFont="1" applyFill="1" applyBorder="1" applyAlignment="1" applyProtection="1">
      <alignment horizontal="left" vertical="center" indent="1"/>
    </xf>
    <xf numFmtId="0" fontId="27" fillId="10" borderId="20" xfId="0" applyFont="1" applyFill="1" applyBorder="1" applyAlignment="1" applyProtection="1">
      <alignment horizontal="left" vertical="center" indent="1"/>
    </xf>
    <xf numFmtId="0" fontId="4" fillId="0" borderId="21"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18" fillId="2" borderId="8"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43" fillId="10" borderId="6"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51" fillId="2" borderId="0" xfId="0" applyFont="1" applyFill="1" applyAlignment="1" applyProtection="1">
      <alignment vertical="center" wrapText="1"/>
      <protection locked="0"/>
    </xf>
    <xf numFmtId="0" fontId="51" fillId="2" borderId="22" xfId="0" applyFont="1" applyFill="1" applyBorder="1" applyAlignment="1" applyProtection="1">
      <alignment vertical="center" wrapText="1"/>
      <protection locked="0"/>
    </xf>
    <xf numFmtId="0" fontId="51" fillId="2" borderId="24" xfId="0" applyFont="1" applyFill="1" applyBorder="1" applyAlignment="1" applyProtection="1">
      <alignment vertical="center" wrapText="1"/>
      <protection locked="0"/>
    </xf>
    <xf numFmtId="0" fontId="51" fillId="2" borderId="33" xfId="0" applyFont="1" applyFill="1" applyBorder="1" applyAlignment="1" applyProtection="1">
      <alignment vertical="center" wrapText="1"/>
      <protection locked="0"/>
    </xf>
    <xf numFmtId="9" fontId="16" fillId="8" borderId="16" xfId="0" applyNumberFormat="1" applyFont="1" applyFill="1" applyBorder="1" applyAlignment="1">
      <alignment horizontal="left" vertical="center" wrapText="1"/>
    </xf>
    <xf numFmtId="9" fontId="16" fillId="8" borderId="14" xfId="0" applyNumberFormat="1" applyFont="1" applyFill="1" applyBorder="1" applyAlignment="1">
      <alignment horizontal="left" vertical="center" wrapText="1"/>
    </xf>
    <xf numFmtId="0" fontId="16" fillId="8" borderId="30" xfId="0" applyFont="1" applyFill="1" applyBorder="1" applyAlignment="1">
      <alignment horizontal="left" vertical="center" wrapText="1"/>
    </xf>
    <xf numFmtId="0" fontId="16" fillId="8" borderId="0" xfId="0" applyFont="1" applyFill="1" applyBorder="1" applyAlignment="1">
      <alignment horizontal="left" vertical="center" wrapText="1"/>
    </xf>
    <xf numFmtId="9" fontId="16" fillId="8" borderId="30" xfId="0" applyNumberFormat="1" applyFont="1" applyFill="1" applyBorder="1" applyAlignment="1">
      <alignment horizontal="left" vertical="center" wrapText="1"/>
    </xf>
    <xf numFmtId="9" fontId="16" fillId="8" borderId="0" xfId="0" applyNumberFormat="1" applyFont="1" applyFill="1" applyBorder="1" applyAlignment="1">
      <alignment horizontal="left" vertical="center" wrapText="1"/>
    </xf>
    <xf numFmtId="9" fontId="16" fillId="8" borderId="26" xfId="0" applyNumberFormat="1" applyFont="1" applyFill="1" applyBorder="1" applyAlignment="1">
      <alignment horizontal="left" vertical="center" wrapText="1"/>
    </xf>
    <xf numFmtId="9" fontId="16" fillId="8" borderId="24" xfId="0" applyNumberFormat="1" applyFont="1" applyFill="1" applyBorder="1" applyAlignment="1">
      <alignment horizontal="left" vertical="center" wrapText="1"/>
    </xf>
    <xf numFmtId="0" fontId="33" fillId="0" borderId="23"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52" fillId="10" borderId="21" xfId="0" applyFont="1" applyFill="1" applyBorder="1" applyAlignment="1" applyProtection="1">
      <alignment horizontal="center" vertical="center" wrapText="1"/>
    </xf>
    <xf numFmtId="0" fontId="52" fillId="10" borderId="15" xfId="0" applyFont="1" applyFill="1" applyBorder="1" applyAlignment="1" applyProtection="1">
      <alignment horizontal="center" vertical="center" wrapText="1"/>
    </xf>
    <xf numFmtId="0" fontId="52" fillId="10" borderId="20" xfId="0" applyFont="1" applyFill="1" applyBorder="1" applyAlignment="1" applyProtection="1">
      <alignment horizontal="center" vertical="center" wrapText="1"/>
    </xf>
    <xf numFmtId="0" fontId="18"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1" fillId="0" borderId="23" xfId="0" applyFont="1" applyFill="1" applyBorder="1" applyAlignment="1" applyProtection="1">
      <alignment horizontal="center" vertical="center" wrapText="1"/>
      <protection locked="0"/>
    </xf>
    <xf numFmtId="0" fontId="53" fillId="15" borderId="23"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protection locked="0"/>
    </xf>
    <xf numFmtId="0" fontId="33" fillId="0" borderId="29" xfId="0" applyFont="1" applyFill="1" applyBorder="1" applyAlignment="1" applyProtection="1">
      <alignment horizontal="center" vertical="center" wrapText="1"/>
      <protection locked="0"/>
    </xf>
    <xf numFmtId="0" fontId="58" fillId="0" borderId="23" xfId="0" applyFont="1" applyFill="1" applyBorder="1" applyAlignment="1" applyProtection="1">
      <alignment horizontal="center" vertical="center" wrapText="1"/>
      <protection locked="0"/>
    </xf>
    <xf numFmtId="0" fontId="34" fillId="2" borderId="16" xfId="0" applyFont="1" applyFill="1" applyBorder="1" applyAlignment="1">
      <alignment horizontal="center" vertical="center"/>
    </xf>
    <xf numFmtId="0" fontId="34" fillId="2" borderId="14" xfId="0" applyFont="1" applyFill="1" applyBorder="1" applyAlignment="1">
      <alignment horizontal="center" vertical="center"/>
    </xf>
    <xf numFmtId="0" fontId="16" fillId="8" borderId="16" xfId="0" applyFont="1" applyFill="1" applyBorder="1" applyAlignment="1">
      <alignment vertical="center" wrapText="1"/>
    </xf>
    <xf numFmtId="0" fontId="16" fillId="8" borderId="14" xfId="0" applyFont="1" applyFill="1" applyBorder="1" applyAlignment="1">
      <alignment vertical="center" wrapText="1"/>
    </xf>
    <xf numFmtId="0" fontId="16" fillId="8" borderId="30" xfId="0" applyFont="1" applyFill="1" applyBorder="1" applyAlignment="1">
      <alignment vertical="center" wrapText="1"/>
    </xf>
    <xf numFmtId="0" fontId="16" fillId="8" borderId="0" xfId="0" applyFont="1" applyFill="1" applyBorder="1" applyAlignment="1">
      <alignment vertical="center" wrapText="1"/>
    </xf>
    <xf numFmtId="0" fontId="16" fillId="8" borderId="26" xfId="0" applyFont="1" applyFill="1" applyBorder="1" applyAlignment="1">
      <alignment vertical="center" wrapText="1"/>
    </xf>
    <xf numFmtId="0" fontId="16" fillId="8" borderId="24" xfId="0" applyFont="1" applyFill="1" applyBorder="1" applyAlignment="1">
      <alignment vertical="center" wrapText="1"/>
    </xf>
    <xf numFmtId="0" fontId="18" fillId="0" borderId="21" xfId="0" applyFont="1" applyFill="1" applyBorder="1" applyAlignment="1">
      <alignment horizontal="center" vertical="center" wrapText="1"/>
    </xf>
    <xf numFmtId="0" fontId="51" fillId="2" borderId="14" xfId="0" applyFont="1" applyFill="1" applyBorder="1" applyAlignment="1" applyProtection="1">
      <alignment vertical="center" wrapText="1"/>
      <protection locked="0"/>
    </xf>
    <xf numFmtId="0" fontId="51" fillId="2" borderId="17" xfId="0" applyFont="1" applyFill="1" applyBorder="1" applyAlignment="1" applyProtection="1">
      <alignment vertical="center" wrapText="1"/>
      <protection locked="0"/>
    </xf>
    <xf numFmtId="0" fontId="51" fillId="2" borderId="9" xfId="0" applyFont="1" applyFill="1" applyBorder="1" applyAlignment="1" applyProtection="1">
      <alignment vertical="center" wrapText="1"/>
      <protection locked="0"/>
    </xf>
    <xf numFmtId="0" fontId="16" fillId="7" borderId="23"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protection locked="0"/>
    </xf>
    <xf numFmtId="0" fontId="34" fillId="2" borderId="26" xfId="0" applyFont="1" applyFill="1" applyBorder="1" applyAlignment="1">
      <alignment horizontal="center" vertical="center"/>
    </xf>
    <xf numFmtId="0" fontId="34" fillId="2" borderId="24" xfId="0" applyFont="1" applyFill="1" applyBorder="1" applyAlignment="1">
      <alignment horizontal="center" vertical="center"/>
    </xf>
    <xf numFmtId="9" fontId="4" fillId="2" borderId="16" xfId="0" applyNumberFormat="1" applyFont="1" applyFill="1" applyBorder="1" applyAlignment="1" applyProtection="1">
      <alignment horizontal="left" vertical="center"/>
    </xf>
    <xf numFmtId="9" fontId="4" fillId="2" borderId="14" xfId="0" applyNumberFormat="1" applyFont="1" applyFill="1" applyBorder="1" applyAlignment="1" applyProtection="1">
      <alignment horizontal="left" vertical="center"/>
    </xf>
    <xf numFmtId="9" fontId="4" fillId="2" borderId="30" xfId="0" applyNumberFormat="1" applyFont="1" applyFill="1" applyBorder="1" applyAlignment="1" applyProtection="1">
      <alignment horizontal="left" vertical="center"/>
    </xf>
    <xf numFmtId="9" fontId="4" fillId="2" borderId="0" xfId="0" applyNumberFormat="1" applyFont="1" applyFill="1" applyBorder="1" applyAlignment="1" applyProtection="1">
      <alignment horizontal="left" vertical="center"/>
    </xf>
    <xf numFmtId="9" fontId="4" fillId="2" borderId="26" xfId="0" applyNumberFormat="1" applyFont="1" applyFill="1" applyBorder="1" applyAlignment="1" applyProtection="1">
      <alignment horizontal="left" vertical="center"/>
    </xf>
    <xf numFmtId="9" fontId="4" fillId="2" borderId="24" xfId="0" applyNumberFormat="1" applyFont="1" applyFill="1" applyBorder="1" applyAlignment="1" applyProtection="1">
      <alignment horizontal="left" vertical="center"/>
    </xf>
    <xf numFmtId="0" fontId="70" fillId="2" borderId="30" xfId="0" applyFont="1" applyFill="1" applyBorder="1" applyAlignment="1">
      <alignment horizontal="left" vertical="center" wrapText="1" indent="1"/>
    </xf>
    <xf numFmtId="0" fontId="70" fillId="2" borderId="0" xfId="0" applyFont="1" applyFill="1" applyBorder="1" applyAlignment="1">
      <alignment horizontal="left" vertical="center" wrapText="1" indent="1"/>
    </xf>
    <xf numFmtId="0" fontId="70" fillId="2" borderId="9" xfId="0" applyFont="1" applyFill="1" applyBorder="1" applyAlignment="1">
      <alignment horizontal="left" vertical="center" wrapText="1" indent="1"/>
    </xf>
    <xf numFmtId="9" fontId="71" fillId="2" borderId="16" xfId="0" applyNumberFormat="1" applyFont="1" applyFill="1" applyBorder="1" applyAlignment="1">
      <alignment horizontal="left" vertical="center" wrapText="1" indent="1"/>
    </xf>
    <xf numFmtId="9" fontId="71" fillId="2" borderId="14" xfId="0" applyNumberFormat="1" applyFont="1" applyFill="1" applyBorder="1" applyAlignment="1">
      <alignment horizontal="left" vertical="center" wrapText="1" indent="1"/>
    </xf>
    <xf numFmtId="9" fontId="71" fillId="2" borderId="17" xfId="0" applyNumberFormat="1" applyFont="1" applyFill="1" applyBorder="1" applyAlignment="1">
      <alignment horizontal="left" vertical="center" wrapText="1" indent="1"/>
    </xf>
    <xf numFmtId="0" fontId="52" fillId="10" borderId="28" xfId="0" applyFont="1" applyFill="1" applyBorder="1" applyAlignment="1" applyProtection="1">
      <alignment horizontal="center" vertical="center" wrapText="1"/>
    </xf>
    <xf numFmtId="0" fontId="52" fillId="10" borderId="29" xfId="0" applyFont="1" applyFill="1" applyBorder="1" applyAlignment="1" applyProtection="1">
      <alignment horizontal="center" vertical="center" wrapText="1"/>
    </xf>
    <xf numFmtId="0" fontId="49" fillId="3" borderId="2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14" xfId="0" applyFont="1" applyFill="1" applyBorder="1" applyAlignment="1">
      <alignment horizontal="center" vertical="center"/>
    </xf>
    <xf numFmtId="0" fontId="30" fillId="3" borderId="17" xfId="0" applyFont="1" applyFill="1" applyBorder="1" applyAlignment="1">
      <alignment horizontal="center" vertical="center"/>
    </xf>
    <xf numFmtId="0" fontId="29" fillId="2" borderId="26" xfId="0" applyFont="1" applyFill="1" applyBorder="1" applyAlignment="1">
      <alignment horizontal="left" vertical="center"/>
    </xf>
    <xf numFmtId="0" fontId="29" fillId="2" borderId="24" xfId="0" applyFont="1" applyFill="1" applyBorder="1" applyAlignment="1">
      <alignment horizontal="left" vertical="center"/>
    </xf>
    <xf numFmtId="0" fontId="8" fillId="2" borderId="16"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3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9" fontId="12" fillId="2" borderId="30" xfId="0" applyNumberFormat="1" applyFont="1" applyFill="1" applyBorder="1" applyAlignment="1">
      <alignment horizontal="center" vertical="center" wrapText="1"/>
    </xf>
    <xf numFmtId="9" fontId="12" fillId="2" borderId="0" xfId="0" applyNumberFormat="1" applyFont="1" applyFill="1" applyBorder="1" applyAlignment="1">
      <alignment horizontal="center" vertical="center" wrapText="1"/>
    </xf>
    <xf numFmtId="0" fontId="33" fillId="8" borderId="0" xfId="0" applyFont="1" applyFill="1" applyBorder="1" applyAlignment="1" applyProtection="1">
      <alignment vertical="center" wrapText="1"/>
      <protection locked="0"/>
    </xf>
    <xf numFmtId="0" fontId="33" fillId="8" borderId="9" xfId="0" applyFont="1" applyFill="1" applyBorder="1" applyAlignment="1" applyProtection="1">
      <alignment vertical="center" wrapText="1"/>
      <protection locked="0"/>
    </xf>
    <xf numFmtId="0" fontId="3" fillId="2" borderId="0" xfId="0" applyFont="1" applyFill="1" applyBorder="1" applyAlignment="1">
      <alignment horizontal="center" vertical="center" wrapText="1"/>
    </xf>
    <xf numFmtId="9" fontId="4" fillId="2" borderId="14" xfId="0" applyNumberFormat="1" applyFont="1" applyFill="1" applyBorder="1" applyAlignment="1">
      <alignment vertical="center" wrapText="1"/>
    </xf>
    <xf numFmtId="0" fontId="32" fillId="8" borderId="0" xfId="0" applyFont="1" applyFill="1" applyBorder="1" applyAlignment="1" applyProtection="1">
      <alignment vertical="center" wrapText="1"/>
      <protection locked="0"/>
    </xf>
    <xf numFmtId="0" fontId="32" fillId="8" borderId="9" xfId="0" applyFont="1" applyFill="1" applyBorder="1" applyAlignment="1" applyProtection="1">
      <alignment vertical="center" wrapText="1"/>
      <protection locked="0"/>
    </xf>
    <xf numFmtId="9" fontId="4" fillId="2" borderId="0" xfId="0" applyNumberFormat="1" applyFont="1" applyFill="1" applyBorder="1" applyAlignment="1">
      <alignment vertical="center" wrapText="1"/>
    </xf>
    <xf numFmtId="9" fontId="12" fillId="2" borderId="16" xfId="0" applyNumberFormat="1" applyFont="1" applyFill="1" applyBorder="1" applyAlignment="1">
      <alignment horizontal="center" vertical="center" wrapText="1"/>
    </xf>
    <xf numFmtId="9" fontId="12" fillId="2" borderId="14" xfId="0" applyNumberFormat="1" applyFont="1" applyFill="1" applyBorder="1" applyAlignment="1">
      <alignment horizontal="center" vertical="center" wrapText="1"/>
    </xf>
    <xf numFmtId="0" fontId="32" fillId="8" borderId="0" xfId="0" applyFont="1" applyFill="1" applyBorder="1" applyAlignment="1" applyProtection="1">
      <alignment horizontal="left" vertical="center" wrapText="1" indent="1"/>
      <protection locked="0"/>
    </xf>
    <xf numFmtId="0" fontId="32" fillId="8" borderId="9" xfId="0" applyFont="1" applyFill="1" applyBorder="1" applyAlignment="1" applyProtection="1">
      <alignment horizontal="left" vertical="center" wrapText="1" indent="1"/>
      <protection locked="0"/>
    </xf>
    <xf numFmtId="0" fontId="1" fillId="2" borderId="30"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 fillId="2" borderId="9" xfId="0" applyFont="1" applyFill="1" applyBorder="1" applyAlignment="1">
      <alignment horizontal="left" vertical="center" wrapText="1" indent="1"/>
    </xf>
    <xf numFmtId="0" fontId="33" fillId="8" borderId="0" xfId="0" applyFont="1" applyFill="1" applyBorder="1" applyAlignment="1" applyProtection="1">
      <alignment horizontal="left" vertical="center" wrapText="1" indent="1"/>
      <protection locked="0"/>
    </xf>
    <xf numFmtId="0" fontId="33" fillId="8" borderId="9" xfId="0" applyFont="1" applyFill="1" applyBorder="1" applyAlignment="1" applyProtection="1">
      <alignment horizontal="left" vertical="center" wrapText="1" indent="1"/>
      <protection locked="0"/>
    </xf>
    <xf numFmtId="0" fontId="1" fillId="2" borderId="26" xfId="0" applyFont="1" applyFill="1" applyBorder="1" applyAlignment="1">
      <alignment horizontal="left" vertical="center" wrapText="1" indent="1"/>
    </xf>
    <xf numFmtId="0" fontId="1" fillId="2" borderId="24"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43" fillId="15" borderId="27" xfId="0" applyFont="1" applyFill="1" applyBorder="1" applyAlignment="1">
      <alignment horizontal="center" vertical="center" wrapText="1"/>
    </xf>
    <xf numFmtId="0" fontId="43" fillId="15" borderId="28" xfId="0" applyFont="1" applyFill="1" applyBorder="1" applyAlignment="1">
      <alignment horizontal="center" vertical="center" wrapText="1"/>
    </xf>
    <xf numFmtId="0" fontId="43" fillId="15" borderId="29" xfId="0" applyFont="1" applyFill="1" applyBorder="1" applyAlignment="1">
      <alignment horizontal="center" vertical="center" wrapText="1"/>
    </xf>
    <xf numFmtId="0" fontId="59" fillId="2" borderId="16" xfId="0" applyFont="1" applyFill="1" applyBorder="1" applyAlignment="1">
      <alignment horizontal="center" vertical="center"/>
    </xf>
    <xf numFmtId="0" fontId="59" fillId="2" borderId="14" xfId="0" applyFont="1" applyFill="1" applyBorder="1" applyAlignment="1">
      <alignment horizontal="center" vertical="center"/>
    </xf>
    <xf numFmtId="0" fontId="59" fillId="2" borderId="17" xfId="0" applyFont="1" applyFill="1" applyBorder="1" applyAlignment="1">
      <alignment horizontal="center" vertical="center"/>
    </xf>
    <xf numFmtId="0" fontId="33" fillId="2" borderId="27" xfId="0" applyFont="1" applyFill="1" applyBorder="1" applyAlignment="1" applyProtection="1">
      <alignment horizontal="left" vertical="center" wrapText="1" indent="1"/>
      <protection locked="0"/>
    </xf>
    <xf numFmtId="0" fontId="33" fillId="2" borderId="28" xfId="0" applyFont="1" applyFill="1" applyBorder="1" applyAlignment="1" applyProtection="1">
      <alignment horizontal="left" vertical="center" wrapText="1" indent="1"/>
      <protection locked="0"/>
    </xf>
    <xf numFmtId="0" fontId="33" fillId="2" borderId="29" xfId="0" applyFont="1" applyFill="1" applyBorder="1" applyAlignment="1" applyProtection="1">
      <alignment horizontal="left" vertical="center" wrapText="1" indent="1"/>
      <protection locked="0"/>
    </xf>
    <xf numFmtId="0" fontId="33" fillId="2" borderId="0" xfId="0" applyFont="1" applyFill="1" applyBorder="1" applyAlignment="1" applyProtection="1">
      <alignment vertical="center" wrapText="1"/>
      <protection locked="0"/>
    </xf>
    <xf numFmtId="0" fontId="33" fillId="2" borderId="9" xfId="0" applyFont="1" applyFill="1" applyBorder="1" applyAlignment="1" applyProtection="1">
      <alignment vertical="center" wrapText="1"/>
      <protection locked="0"/>
    </xf>
    <xf numFmtId="9" fontId="69" fillId="2" borderId="14" xfId="0" applyNumberFormat="1" applyFont="1" applyFill="1" applyBorder="1" applyAlignment="1" applyProtection="1">
      <alignment horizontal="left" vertical="center" wrapText="1"/>
    </xf>
    <xf numFmtId="9" fontId="60" fillId="2" borderId="0" xfId="0" applyNumberFormat="1" applyFont="1" applyFill="1" applyBorder="1" applyAlignment="1" applyProtection="1">
      <alignment horizontal="left" vertical="center" wrapText="1"/>
    </xf>
    <xf numFmtId="49" fontId="60" fillId="0" borderId="0" xfId="0" applyNumberFormat="1" applyFont="1" applyFill="1" applyBorder="1" applyAlignment="1" applyProtection="1">
      <alignment horizontal="left" vertical="center" wrapText="1"/>
    </xf>
    <xf numFmtId="49" fontId="60" fillId="0" borderId="9" xfId="0" applyNumberFormat="1" applyFont="1" applyFill="1" applyBorder="1" applyAlignment="1" applyProtection="1">
      <alignment horizontal="left" vertical="center" wrapText="1"/>
    </xf>
    <xf numFmtId="166" fontId="60" fillId="2" borderId="24" xfId="0" applyNumberFormat="1" applyFont="1" applyFill="1" applyBorder="1" applyAlignment="1" applyProtection="1">
      <alignment horizontal="left" vertical="center" wrapText="1"/>
    </xf>
    <xf numFmtId="0" fontId="70" fillId="2" borderId="26" xfId="0" applyFont="1" applyFill="1" applyBorder="1" applyAlignment="1">
      <alignment horizontal="left" vertical="center" wrapText="1" indent="1"/>
    </xf>
    <xf numFmtId="0" fontId="70" fillId="2" borderId="24" xfId="0" applyFont="1" applyFill="1" applyBorder="1" applyAlignment="1">
      <alignment horizontal="left" vertical="center" wrapText="1" indent="1"/>
    </xf>
    <xf numFmtId="0" fontId="70" fillId="2" borderId="25" xfId="0" applyFont="1" applyFill="1" applyBorder="1" applyAlignment="1">
      <alignment horizontal="left" vertical="center" wrapText="1" indent="1"/>
    </xf>
  </cellXfs>
  <cellStyles count="866">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xfId="136"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hidden="1"/>
    <cellStyle name="Lien hypertexte" xfId="148" builtinId="8" hidden="1"/>
    <cellStyle name="Lien hypertexte" xfId="150" builtinId="8" hidden="1"/>
    <cellStyle name="Lien hypertexte" xfId="152" builtinId="8" hidden="1"/>
    <cellStyle name="Lien hypertexte" xfId="154" builtinId="8" hidden="1"/>
    <cellStyle name="Lien hypertexte" xfId="156" builtinId="8" hidden="1"/>
    <cellStyle name="Lien hypertexte" xfId="158" builtinId="8" hidden="1"/>
    <cellStyle name="Lien hypertexte" xfId="160" builtinId="8" hidden="1"/>
    <cellStyle name="Lien hypertexte" xfId="162" builtinId="8" hidden="1"/>
    <cellStyle name="Lien hypertexte" xfId="164" builtinId="8" hidden="1"/>
    <cellStyle name="Lien hypertexte" xfId="166" builtinId="8" hidden="1"/>
    <cellStyle name="Lien hypertexte" xfId="168" builtinId="8" hidden="1"/>
    <cellStyle name="Lien hypertexte" xfId="170" builtinId="8" hidden="1"/>
    <cellStyle name="Lien hypertexte" xfId="172" builtinId="8" hidden="1"/>
    <cellStyle name="Lien hypertexte" xfId="174" builtinId="8" hidden="1"/>
    <cellStyle name="Lien hypertexte" xfId="176" builtinId="8" hidden="1"/>
    <cellStyle name="Lien hypertexte" xfId="178" builtinId="8" hidden="1"/>
    <cellStyle name="Lien hypertexte" xfId="180" builtinId="8" hidden="1"/>
    <cellStyle name="Lien hypertexte" xfId="182" builtinId="8" hidden="1"/>
    <cellStyle name="Lien hypertexte" xfId="184" builtinId="8" hidden="1"/>
    <cellStyle name="Lien hypertexte" xfId="186" builtinId="8" hidden="1"/>
    <cellStyle name="Lien hypertexte" xfId="188" builtinId="8" hidden="1"/>
    <cellStyle name="Lien hypertexte" xfId="190" builtinId="8" hidden="1"/>
    <cellStyle name="Lien hypertexte" xfId="192" builtinId="8" hidden="1"/>
    <cellStyle name="Lien hypertexte" xfId="194" builtinId="8" hidden="1"/>
    <cellStyle name="Lien hypertexte" xfId="196" builtinId="8" hidden="1"/>
    <cellStyle name="Lien hypertexte" xfId="198" builtinId="8" hidden="1"/>
    <cellStyle name="Lien hypertexte" xfId="200" builtinId="8" hidden="1"/>
    <cellStyle name="Lien hypertexte" xfId="202" builtinId="8" hidden="1"/>
    <cellStyle name="Lien hypertexte" xfId="204" builtinId="8" hidden="1"/>
    <cellStyle name="Lien hypertexte" xfId="206" builtinId="8" hidden="1"/>
    <cellStyle name="Lien hypertexte" xfId="208" builtinId="8" hidden="1"/>
    <cellStyle name="Lien hypertexte" xfId="210" builtinId="8" hidden="1"/>
    <cellStyle name="Lien hypertexte" xfId="212" builtinId="8" hidden="1"/>
    <cellStyle name="Lien hypertexte" xfId="214" builtinId="8" hidden="1"/>
    <cellStyle name="Lien hypertexte" xfId="216" builtinId="8" hidden="1"/>
    <cellStyle name="Lien hypertexte" xfId="218" builtinId="8" hidden="1"/>
    <cellStyle name="Lien hypertexte" xfId="220" builtinId="8" hidden="1"/>
    <cellStyle name="Lien hypertexte" xfId="222" builtinId="8" hidden="1"/>
    <cellStyle name="Lien hypertexte" xfId="224" builtinId="8" hidden="1"/>
    <cellStyle name="Lien hypertexte" xfId="226" builtinId="8" hidden="1"/>
    <cellStyle name="Lien hypertexte" xfId="228" builtinId="8" hidden="1"/>
    <cellStyle name="Lien hypertexte" xfId="230" builtinId="8" hidden="1"/>
    <cellStyle name="Lien hypertexte" xfId="232" builtinId="8" hidden="1"/>
    <cellStyle name="Lien hypertexte" xfId="234" builtinId="8" hidden="1"/>
    <cellStyle name="Lien hypertexte" xfId="236" builtinId="8" hidden="1"/>
    <cellStyle name="Lien hypertexte" xfId="238" builtinId="8" hidden="1"/>
    <cellStyle name="Lien hypertexte" xfId="240" builtinId="8" hidden="1"/>
    <cellStyle name="Lien hypertexte" xfId="242" builtinId="8" hidden="1"/>
    <cellStyle name="Lien hypertexte" xfId="244" builtinId="8" hidden="1"/>
    <cellStyle name="Lien hypertexte" xfId="246" builtinId="8" hidden="1"/>
    <cellStyle name="Lien hypertexte" xfId="248" builtinId="8" hidden="1"/>
    <cellStyle name="Lien hypertexte" xfId="250" builtinId="8" hidden="1"/>
    <cellStyle name="Lien hypertexte" xfId="252" builtinId="8" hidden="1"/>
    <cellStyle name="Lien hypertexte" xfId="254" builtinId="8" hidden="1"/>
    <cellStyle name="Lien hypertexte" xfId="256" builtinId="8" hidden="1"/>
    <cellStyle name="Lien hypertexte" xfId="258" builtinId="8" hidden="1"/>
    <cellStyle name="Lien hypertexte" xfId="260" builtinId="8" hidden="1"/>
    <cellStyle name="Lien hypertexte" xfId="262" builtinId="8" hidden="1"/>
    <cellStyle name="Lien hypertexte" xfId="264" builtinId="8" hidden="1"/>
    <cellStyle name="Lien hypertexte" xfId="266" builtinId="8" hidden="1"/>
    <cellStyle name="Lien hypertexte" xfId="268" builtinId="8" hidden="1"/>
    <cellStyle name="Lien hypertexte" xfId="270" builtinId="8" hidden="1"/>
    <cellStyle name="Lien hypertexte" xfId="272" builtinId="8" hidden="1"/>
    <cellStyle name="Lien hypertexte" xfId="274" builtinId="8" hidden="1"/>
    <cellStyle name="Lien hypertexte" xfId="276" builtinId="8" hidden="1"/>
    <cellStyle name="Lien hypertexte" xfId="278" builtinId="8" hidden="1"/>
    <cellStyle name="Lien hypertexte" xfId="280" builtinId="8" hidden="1"/>
    <cellStyle name="Lien hypertexte" xfId="282" builtinId="8" hidden="1"/>
    <cellStyle name="Lien hypertexte" xfId="284" builtinId="8" hidden="1"/>
    <cellStyle name="Lien hypertexte" xfId="286" builtinId="8" hidden="1"/>
    <cellStyle name="Lien hypertexte" xfId="288" builtinId="8" hidden="1"/>
    <cellStyle name="Lien hypertexte" xfId="290" builtinId="8" hidden="1"/>
    <cellStyle name="Lien hypertexte" xfId="292" builtinId="8" hidden="1"/>
    <cellStyle name="Lien hypertexte" xfId="294" builtinId="8" hidden="1"/>
    <cellStyle name="Lien hypertexte" xfId="296" builtinId="8" hidden="1"/>
    <cellStyle name="Lien hypertexte" xfId="298" builtinId="8" hidden="1"/>
    <cellStyle name="Lien hypertexte" xfId="300" builtinId="8" hidden="1"/>
    <cellStyle name="Lien hypertexte" xfId="302" builtinId="8" hidden="1"/>
    <cellStyle name="Lien hypertexte" xfId="304" builtinId="8" hidden="1"/>
    <cellStyle name="Lien hypertexte" xfId="306" builtinId="8" hidden="1"/>
    <cellStyle name="Lien hypertexte" xfId="308" builtinId="8" hidden="1"/>
    <cellStyle name="Lien hypertexte" xfId="310" builtinId="8" hidden="1"/>
    <cellStyle name="Lien hypertexte" xfId="312" builtinId="8" hidden="1"/>
    <cellStyle name="Lien hypertexte" xfId="314" builtinId="8" hidden="1"/>
    <cellStyle name="Lien hypertexte" xfId="316" builtinId="8" hidden="1"/>
    <cellStyle name="Lien hypertexte" xfId="318" builtinId="8" hidden="1"/>
    <cellStyle name="Lien hypertexte" xfId="320" builtinId="8" hidden="1"/>
    <cellStyle name="Lien hypertexte" xfId="322" builtinId="8" hidden="1"/>
    <cellStyle name="Lien hypertexte" xfId="324" builtinId="8" hidden="1"/>
    <cellStyle name="Lien hypertexte" xfId="326" builtinId="8" hidden="1"/>
    <cellStyle name="Lien hypertexte" xfId="328" builtinId="8" hidden="1"/>
    <cellStyle name="Lien hypertexte" xfId="330" builtinId="8" hidden="1"/>
    <cellStyle name="Lien hypertexte" xfId="332" builtinId="8" hidden="1"/>
    <cellStyle name="Lien hypertexte" xfId="334" builtinId="8" hidden="1"/>
    <cellStyle name="Lien hypertexte" xfId="336" builtinId="8" hidden="1"/>
    <cellStyle name="Lien hypertexte" xfId="338" builtinId="8" hidden="1"/>
    <cellStyle name="Lien hypertexte" xfId="340" builtinId="8" hidden="1"/>
    <cellStyle name="Lien hypertexte" xfId="342" builtinId="8" hidden="1"/>
    <cellStyle name="Lien hypertexte" xfId="344" builtinId="8" hidden="1"/>
    <cellStyle name="Lien hypertexte" xfId="346" builtinId="8" hidden="1"/>
    <cellStyle name="Lien hypertexte" xfId="348" builtinId="8" hidden="1"/>
    <cellStyle name="Lien hypertexte" xfId="350" builtinId="8" hidden="1"/>
    <cellStyle name="Lien hypertexte" xfId="352" builtinId="8" hidden="1"/>
    <cellStyle name="Lien hypertexte" xfId="354" builtinId="8" hidden="1"/>
    <cellStyle name="Lien hypertexte" xfId="356" builtinId="8" hidden="1"/>
    <cellStyle name="Lien hypertexte" xfId="358" builtinId="8" hidden="1"/>
    <cellStyle name="Lien hypertexte" xfId="360" builtinId="8" hidden="1"/>
    <cellStyle name="Lien hypertexte" xfId="362" builtinId="8" hidden="1"/>
    <cellStyle name="Lien hypertexte" xfId="364" builtinId="8" hidden="1"/>
    <cellStyle name="Lien hypertexte" xfId="366" builtinId="8" hidden="1"/>
    <cellStyle name="Lien hypertexte" xfId="368" builtinId="8" hidden="1"/>
    <cellStyle name="Lien hypertexte" xfId="370" builtinId="8" hidden="1"/>
    <cellStyle name="Lien hypertexte" xfId="372" builtinId="8" hidden="1"/>
    <cellStyle name="Lien hypertexte" xfId="374" builtinId="8" hidden="1"/>
    <cellStyle name="Lien hypertexte" xfId="376" builtinId="8" hidden="1"/>
    <cellStyle name="Lien hypertexte" xfId="378" builtinId="8" hidden="1"/>
    <cellStyle name="Lien hypertexte" xfId="380" builtinId="8" hidden="1"/>
    <cellStyle name="Lien hypertexte" xfId="382" builtinId="8" hidden="1"/>
    <cellStyle name="Lien hypertexte" xfId="384" builtinId="8" hidden="1"/>
    <cellStyle name="Lien hypertexte" xfId="386" builtinId="8" hidden="1"/>
    <cellStyle name="Lien hypertexte" xfId="388" builtinId="8" hidden="1"/>
    <cellStyle name="Lien hypertexte" xfId="390" builtinId="8" hidden="1"/>
    <cellStyle name="Lien hypertexte" xfId="392" builtinId="8" hidden="1"/>
    <cellStyle name="Lien hypertexte" xfId="394" builtinId="8" hidden="1"/>
    <cellStyle name="Lien hypertexte" xfId="396" builtinId="8" hidden="1"/>
    <cellStyle name="Lien hypertexte" xfId="398" builtinId="8" hidden="1"/>
    <cellStyle name="Lien hypertexte" xfId="400" builtinId="8" hidden="1"/>
    <cellStyle name="Lien hypertexte" xfId="402" builtinId="8" hidden="1"/>
    <cellStyle name="Lien hypertexte" xfId="404" builtinId="8" hidden="1"/>
    <cellStyle name="Lien hypertexte" xfId="406" builtinId="8" hidden="1"/>
    <cellStyle name="Lien hypertexte" xfId="408" builtinId="8" hidden="1"/>
    <cellStyle name="Lien hypertexte" xfId="410" builtinId="8" hidden="1"/>
    <cellStyle name="Lien hypertexte" xfId="412" builtinId="8" hidden="1"/>
    <cellStyle name="Lien hypertexte" xfId="414" builtinId="8" hidden="1"/>
    <cellStyle name="Lien hypertexte" xfId="416" builtinId="8" hidden="1"/>
    <cellStyle name="Lien hypertexte" xfId="418" builtinId="8" hidden="1"/>
    <cellStyle name="Lien hypertexte" xfId="420" builtinId="8" hidden="1"/>
    <cellStyle name="Lien hypertexte" xfId="422" builtinId="8" hidden="1"/>
    <cellStyle name="Lien hypertexte" xfId="424" builtinId="8" hidden="1"/>
    <cellStyle name="Lien hypertexte" xfId="426" builtinId="8" hidden="1"/>
    <cellStyle name="Lien hypertexte" xfId="428" builtinId="8" hidden="1"/>
    <cellStyle name="Lien hypertexte" xfId="430" builtinId="8" hidden="1"/>
    <cellStyle name="Lien hypertexte" xfId="432" builtinId="8" hidden="1"/>
    <cellStyle name="Lien hypertexte" xfId="434" builtinId="8" hidden="1"/>
    <cellStyle name="Lien hypertexte" xfId="436" builtinId="8" hidden="1"/>
    <cellStyle name="Lien hypertexte" xfId="438" builtinId="8" hidden="1"/>
    <cellStyle name="Lien hypertexte" xfId="440" builtinId="8" hidden="1"/>
    <cellStyle name="Lien hypertexte" xfId="442" builtinId="8" hidden="1"/>
    <cellStyle name="Lien hypertexte" xfId="444" builtinId="8" hidden="1"/>
    <cellStyle name="Lien hypertexte" xfId="446" builtinId="8" hidden="1"/>
    <cellStyle name="Lien hypertexte" xfId="448" builtinId="8" hidden="1"/>
    <cellStyle name="Lien hypertexte" xfId="450" builtinId="8" hidden="1"/>
    <cellStyle name="Lien hypertexte" xfId="452" builtinId="8" hidden="1"/>
    <cellStyle name="Lien hypertexte" xfId="454" builtinId="8" hidden="1"/>
    <cellStyle name="Lien hypertexte" xfId="456" builtinId="8" hidden="1"/>
    <cellStyle name="Lien hypertexte" xfId="458" builtinId="8" hidden="1"/>
    <cellStyle name="Lien hypertexte" xfId="460" builtinId="8" hidden="1"/>
    <cellStyle name="Lien hypertexte" xfId="462" builtinId="8" hidden="1"/>
    <cellStyle name="Lien hypertexte" xfId="464" builtinId="8" hidden="1"/>
    <cellStyle name="Lien hypertexte" xfId="466" builtinId="8" hidden="1"/>
    <cellStyle name="Lien hypertexte" xfId="468" builtinId="8" hidden="1"/>
    <cellStyle name="Lien hypertexte" xfId="470" builtinId="8" hidden="1"/>
    <cellStyle name="Lien hypertexte" xfId="472" builtinId="8" hidden="1"/>
    <cellStyle name="Lien hypertexte" xfId="474" builtinId="8" hidden="1"/>
    <cellStyle name="Lien hypertexte" xfId="476" builtinId="8" hidden="1"/>
    <cellStyle name="Lien hypertexte" xfId="478" builtinId="8" hidden="1"/>
    <cellStyle name="Lien hypertexte" xfId="480" builtinId="8" hidden="1"/>
    <cellStyle name="Lien hypertexte" xfId="482" builtinId="8" hidden="1"/>
    <cellStyle name="Lien hypertexte" xfId="484" builtinId="8" hidden="1"/>
    <cellStyle name="Lien hypertexte" xfId="486" builtinId="8" hidden="1"/>
    <cellStyle name="Lien hypertexte" xfId="488" builtinId="8" hidden="1"/>
    <cellStyle name="Lien hypertexte" xfId="490" builtinId="8" hidden="1"/>
    <cellStyle name="Lien hypertexte" xfId="492" builtinId="8" hidden="1"/>
    <cellStyle name="Lien hypertexte" xfId="494" builtinId="8" hidden="1"/>
    <cellStyle name="Lien hypertexte" xfId="496" builtinId="8" hidden="1"/>
    <cellStyle name="Lien hypertexte" xfId="498" builtinId="8" hidden="1"/>
    <cellStyle name="Lien hypertexte" xfId="500" builtinId="8" hidden="1"/>
    <cellStyle name="Lien hypertexte" xfId="502" builtinId="8" hidden="1"/>
    <cellStyle name="Lien hypertexte" xfId="504" builtinId="8" hidden="1"/>
    <cellStyle name="Lien hypertexte" xfId="506" builtinId="8" hidden="1"/>
    <cellStyle name="Lien hypertexte" xfId="508" builtinId="8" hidden="1"/>
    <cellStyle name="Lien hypertexte" xfId="510" builtinId="8" hidden="1"/>
    <cellStyle name="Lien hypertexte" xfId="512" builtinId="8" hidden="1"/>
    <cellStyle name="Lien hypertexte" xfId="514" builtinId="8" hidden="1"/>
    <cellStyle name="Lien hypertexte" xfId="516" builtinId="8" hidden="1"/>
    <cellStyle name="Lien hypertexte" xfId="518" builtinId="8" hidden="1"/>
    <cellStyle name="Lien hypertexte" xfId="520" builtinId="8" hidden="1"/>
    <cellStyle name="Lien hypertexte" xfId="522" builtinId="8" hidden="1"/>
    <cellStyle name="Lien hypertexte" xfId="524" builtinId="8" hidden="1"/>
    <cellStyle name="Lien hypertexte" xfId="526" builtinId="8" hidden="1"/>
    <cellStyle name="Lien hypertexte" xfId="528" builtinId="8" hidden="1"/>
    <cellStyle name="Lien hypertexte" xfId="530" builtinId="8" hidden="1"/>
    <cellStyle name="Lien hypertexte" xfId="532" builtinId="8" hidden="1"/>
    <cellStyle name="Lien hypertexte" xfId="534" builtinId="8" hidden="1"/>
    <cellStyle name="Lien hypertexte" xfId="536" builtinId="8" hidden="1"/>
    <cellStyle name="Lien hypertexte" xfId="538" builtinId="8" hidden="1"/>
    <cellStyle name="Lien hypertexte" xfId="540" builtinId="8" hidden="1"/>
    <cellStyle name="Lien hypertexte" xfId="542" builtinId="8" hidden="1"/>
    <cellStyle name="Lien hypertexte" xfId="544" builtinId="8" hidden="1"/>
    <cellStyle name="Lien hypertexte" xfId="546" builtinId="8" hidden="1"/>
    <cellStyle name="Lien hypertexte" xfId="548" builtinId="8" hidden="1"/>
    <cellStyle name="Lien hypertexte" xfId="550" builtinId="8" hidden="1"/>
    <cellStyle name="Lien hypertexte" xfId="552" builtinId="8" hidden="1"/>
    <cellStyle name="Lien hypertexte" xfId="554" builtinId="8" hidden="1"/>
    <cellStyle name="Lien hypertexte" xfId="556" builtinId="8" hidden="1"/>
    <cellStyle name="Lien hypertexte" xfId="558" builtinId="8" hidden="1"/>
    <cellStyle name="Lien hypertexte" xfId="560" builtinId="8" hidden="1"/>
    <cellStyle name="Lien hypertexte" xfId="562" builtinId="8" hidden="1"/>
    <cellStyle name="Lien hypertexte" xfId="564" builtinId="8" hidden="1"/>
    <cellStyle name="Lien hypertexte" xfId="566" builtinId="8" hidden="1"/>
    <cellStyle name="Lien hypertexte" xfId="568" builtinId="8" hidden="1"/>
    <cellStyle name="Lien hypertexte" xfId="570" builtinId="8" hidden="1"/>
    <cellStyle name="Lien hypertexte" xfId="572" builtinId="8" hidden="1"/>
    <cellStyle name="Lien hypertexte" xfId="574" builtinId="8" hidden="1"/>
    <cellStyle name="Lien hypertexte" xfId="576" builtinId="8" hidden="1"/>
    <cellStyle name="Lien hypertexte" xfId="578" builtinId="8" hidden="1"/>
    <cellStyle name="Lien hypertexte" xfId="580" builtinId="8" hidden="1"/>
    <cellStyle name="Lien hypertexte" xfId="582" builtinId="8" hidden="1"/>
    <cellStyle name="Lien hypertexte" xfId="584" builtinId="8" hidden="1"/>
    <cellStyle name="Lien hypertexte" xfId="586" builtinId="8" hidden="1"/>
    <cellStyle name="Lien hypertexte" xfId="588" builtinId="8" hidden="1"/>
    <cellStyle name="Lien hypertexte" xfId="590" builtinId="8" hidden="1"/>
    <cellStyle name="Lien hypertexte" xfId="592" builtinId="8" hidden="1"/>
    <cellStyle name="Lien hypertexte" xfId="594" builtinId="8" hidden="1"/>
    <cellStyle name="Lien hypertexte" xfId="596" builtinId="8" hidden="1"/>
    <cellStyle name="Lien hypertexte" xfId="598" builtinId="8" hidden="1"/>
    <cellStyle name="Lien hypertexte" xfId="600" builtinId="8" hidden="1"/>
    <cellStyle name="Lien hypertexte" xfId="602" builtinId="8" hidden="1"/>
    <cellStyle name="Lien hypertexte" xfId="604" builtinId="8" hidden="1"/>
    <cellStyle name="Lien hypertexte" xfId="606" builtinId="8" hidden="1"/>
    <cellStyle name="Lien hypertexte" xfId="608" builtinId="8" hidden="1"/>
    <cellStyle name="Lien hypertexte" xfId="610" builtinId="8" hidden="1"/>
    <cellStyle name="Lien hypertexte" xfId="612" builtinId="8" hidden="1"/>
    <cellStyle name="Lien hypertexte" xfId="614" builtinId="8" hidden="1"/>
    <cellStyle name="Lien hypertexte" xfId="616" builtinId="8" hidden="1"/>
    <cellStyle name="Lien hypertexte" xfId="618" builtinId="8" hidden="1"/>
    <cellStyle name="Lien hypertexte" xfId="620" builtinId="8" hidden="1"/>
    <cellStyle name="Lien hypertexte" xfId="622" builtinId="8" hidden="1"/>
    <cellStyle name="Lien hypertexte" xfId="624" builtinId="8" hidden="1"/>
    <cellStyle name="Lien hypertexte" xfId="626" builtinId="8" hidden="1"/>
    <cellStyle name="Lien hypertexte" xfId="628" builtinId="8" hidden="1"/>
    <cellStyle name="Lien hypertexte" xfId="630" builtinId="8" hidden="1"/>
    <cellStyle name="Lien hypertexte" xfId="632" builtinId="8" hidden="1"/>
    <cellStyle name="Lien hypertexte" xfId="634" builtinId="8" hidden="1"/>
    <cellStyle name="Lien hypertexte" xfId="636" builtinId="8" hidden="1"/>
    <cellStyle name="Lien hypertexte" xfId="638" builtinId="8" hidden="1"/>
    <cellStyle name="Lien hypertexte" xfId="640" builtinId="8" hidden="1"/>
    <cellStyle name="Lien hypertexte" xfId="642" builtinId="8" hidden="1"/>
    <cellStyle name="Lien hypertexte" xfId="644" builtinId="8" hidden="1"/>
    <cellStyle name="Lien hypertexte" xfId="646" builtinId="8" hidden="1"/>
    <cellStyle name="Lien hypertexte" xfId="648" builtinId="8" hidden="1"/>
    <cellStyle name="Lien hypertexte" xfId="650" builtinId="8" hidden="1"/>
    <cellStyle name="Lien hypertexte" xfId="652" builtinId="8" hidden="1"/>
    <cellStyle name="Lien hypertexte" xfId="654" builtinId="8" hidden="1"/>
    <cellStyle name="Lien hypertexte" xfId="656" builtinId="8" hidden="1"/>
    <cellStyle name="Lien hypertexte" xfId="658" builtinId="8" hidden="1"/>
    <cellStyle name="Lien hypertexte" xfId="660" builtinId="8" hidden="1"/>
    <cellStyle name="Lien hypertexte" xfId="662" builtinId="8" hidden="1"/>
    <cellStyle name="Lien hypertexte" xfId="664" builtinId="8" hidden="1"/>
    <cellStyle name="Lien hypertexte" xfId="666" builtinId="8" hidden="1"/>
    <cellStyle name="Lien hypertexte" xfId="668" builtinId="8" hidden="1"/>
    <cellStyle name="Lien hypertexte" xfId="670" builtinId="8" hidden="1"/>
    <cellStyle name="Lien hypertexte" xfId="672" builtinId="8" hidden="1"/>
    <cellStyle name="Lien hypertexte" xfId="674" builtinId="8" hidden="1"/>
    <cellStyle name="Lien hypertexte" xfId="676" builtinId="8" hidden="1"/>
    <cellStyle name="Lien hypertexte" xfId="678" builtinId="8" hidden="1"/>
    <cellStyle name="Lien hypertexte" xfId="680" builtinId="8" hidden="1"/>
    <cellStyle name="Lien hypertexte" xfId="682" builtinId="8" hidden="1"/>
    <cellStyle name="Lien hypertexte" xfId="684" builtinId="8" hidden="1"/>
    <cellStyle name="Lien hypertexte" xfId="686" builtinId="8" hidden="1"/>
    <cellStyle name="Lien hypertexte" xfId="688" builtinId="8" hidden="1"/>
    <cellStyle name="Lien hypertexte" xfId="690" builtinId="8" hidden="1"/>
    <cellStyle name="Lien hypertexte" xfId="692" builtinId="8" hidden="1"/>
    <cellStyle name="Lien hypertexte" xfId="694" builtinId="8" hidden="1"/>
    <cellStyle name="Lien hypertexte" xfId="696" builtinId="8" hidden="1"/>
    <cellStyle name="Lien hypertexte" xfId="698" builtinId="8" hidden="1"/>
    <cellStyle name="Lien hypertexte" xfId="700" builtinId="8" hidden="1"/>
    <cellStyle name="Lien hypertexte" xfId="702" builtinId="8" hidden="1"/>
    <cellStyle name="Lien hypertexte" xfId="704" builtinId="8" hidden="1"/>
    <cellStyle name="Lien hypertexte" xfId="706" builtinId="8" hidden="1"/>
    <cellStyle name="Lien hypertexte" xfId="708" builtinId="8" hidden="1"/>
    <cellStyle name="Lien hypertexte" xfId="710" builtinId="8" hidden="1"/>
    <cellStyle name="Lien hypertexte" xfId="712" builtinId="8" hidden="1"/>
    <cellStyle name="Lien hypertexte" xfId="714" builtinId="8" hidden="1"/>
    <cellStyle name="Lien hypertexte" xfId="716" builtinId="8" hidden="1"/>
    <cellStyle name="Lien hypertexte" xfId="718" builtinId="8" hidden="1"/>
    <cellStyle name="Lien hypertexte" xfId="720" builtinId="8" hidden="1"/>
    <cellStyle name="Lien hypertexte" xfId="722" builtinId="8" hidden="1"/>
    <cellStyle name="Lien hypertexte" xfId="724" builtinId="8" hidden="1"/>
    <cellStyle name="Lien hypertexte" xfId="726" builtinId="8" hidden="1"/>
    <cellStyle name="Lien hypertexte" xfId="728" builtinId="8" hidden="1"/>
    <cellStyle name="Lien hypertexte" xfId="730" builtinId="8" hidden="1"/>
    <cellStyle name="Lien hypertexte" xfId="732" builtinId="8" hidden="1"/>
    <cellStyle name="Lien hypertexte" xfId="734" builtinId="8" hidden="1"/>
    <cellStyle name="Lien hypertexte" xfId="736" builtinId="8" hidden="1"/>
    <cellStyle name="Lien hypertexte" xfId="738" builtinId="8" hidden="1"/>
    <cellStyle name="Lien hypertexte" xfId="740" builtinId="8" hidden="1"/>
    <cellStyle name="Lien hypertexte" xfId="742" builtinId="8" hidden="1"/>
    <cellStyle name="Lien hypertexte" xfId="744" builtinId="8" hidden="1"/>
    <cellStyle name="Lien hypertexte" xfId="746" builtinId="8" hidden="1"/>
    <cellStyle name="Lien hypertexte" xfId="748" builtinId="8" hidden="1"/>
    <cellStyle name="Lien hypertexte" xfId="750" builtinId="8" hidden="1"/>
    <cellStyle name="Lien hypertexte" xfId="752" builtinId="8" hidden="1"/>
    <cellStyle name="Lien hypertexte" xfId="754" builtinId="8" hidden="1"/>
    <cellStyle name="Lien hypertexte" xfId="756" builtinId="8" hidden="1"/>
    <cellStyle name="Lien hypertexte" xfId="758" builtinId="8" hidden="1"/>
    <cellStyle name="Lien hypertexte" xfId="760" builtinId="8" hidden="1"/>
    <cellStyle name="Lien hypertexte" xfId="762" builtinId="8" hidden="1"/>
    <cellStyle name="Lien hypertexte" xfId="764" builtinId="8" hidden="1"/>
    <cellStyle name="Lien hypertexte" xfId="766" builtinId="8" hidden="1"/>
    <cellStyle name="Lien hypertexte" xfId="768" builtinId="8" hidden="1"/>
    <cellStyle name="Lien hypertexte" xfId="770" builtinId="8" hidden="1"/>
    <cellStyle name="Lien hypertexte" xfId="772" builtinId="8" hidden="1"/>
    <cellStyle name="Lien hypertexte" xfId="774" builtinId="8" hidden="1"/>
    <cellStyle name="Lien hypertexte" xfId="776" builtinId="8" hidden="1"/>
    <cellStyle name="Lien hypertexte" xfId="778" builtinId="8" hidden="1"/>
    <cellStyle name="Lien hypertexte" xfId="780" builtinId="8" hidden="1"/>
    <cellStyle name="Lien hypertexte" xfId="782" builtinId="8" hidden="1"/>
    <cellStyle name="Lien hypertexte" xfId="784" builtinId="8" hidden="1"/>
    <cellStyle name="Lien hypertexte" xfId="786" builtinId="8" hidden="1"/>
    <cellStyle name="Lien hypertexte" xfId="788" builtinId="8" hidden="1"/>
    <cellStyle name="Lien hypertexte" xfId="790" builtinId="8" hidden="1"/>
    <cellStyle name="Lien hypertexte" xfId="792" builtinId="8" hidden="1"/>
    <cellStyle name="Lien hypertexte" xfId="794" builtinId="8" hidden="1"/>
    <cellStyle name="Lien hypertexte" xfId="796" builtinId="8" hidden="1"/>
    <cellStyle name="Lien hypertexte" xfId="798" builtinId="8" hidden="1"/>
    <cellStyle name="Lien hypertexte" xfId="800" builtinId="8" hidden="1"/>
    <cellStyle name="Lien hypertexte" xfId="802" builtinId="8" hidden="1"/>
    <cellStyle name="Lien hypertexte" xfId="804" builtinId="8" hidden="1"/>
    <cellStyle name="Lien hypertexte" xfId="806" builtinId="8" hidden="1"/>
    <cellStyle name="Lien hypertexte" xfId="808" builtinId="8" hidden="1"/>
    <cellStyle name="Lien hypertexte" xfId="810" builtinId="8" hidden="1"/>
    <cellStyle name="Lien hypertexte" xfId="812" builtinId="8" hidden="1"/>
    <cellStyle name="Lien hypertexte" xfId="814" builtinId="8" hidden="1"/>
    <cellStyle name="Lien hypertexte" xfId="816" builtinId="8" hidden="1"/>
    <cellStyle name="Lien hypertexte" xfId="818" builtinId="8" hidden="1"/>
    <cellStyle name="Lien hypertexte" xfId="820" builtinId="8" hidden="1"/>
    <cellStyle name="Lien hypertexte" xfId="822" builtinId="8" hidden="1"/>
    <cellStyle name="Lien hypertexte" xfId="824" builtinId="8" hidden="1"/>
    <cellStyle name="Lien hypertexte" xfId="826" builtinId="8" hidden="1"/>
    <cellStyle name="Lien hypertexte" xfId="828" builtinId="8" hidden="1"/>
    <cellStyle name="Lien hypertexte" xfId="830" builtinId="8" hidden="1"/>
    <cellStyle name="Lien hypertexte" xfId="832" builtinId="8" hidden="1"/>
    <cellStyle name="Lien hypertexte" xfId="834" builtinId="8" hidden="1"/>
    <cellStyle name="Lien hypertexte" xfId="836" builtinId="8" hidden="1"/>
    <cellStyle name="Lien hypertexte" xfId="838" builtinId="8" hidden="1"/>
    <cellStyle name="Lien hypertexte" xfId="840" builtinId="8" hidden="1"/>
    <cellStyle name="Lien hypertexte" xfId="842" builtinId="8" hidden="1"/>
    <cellStyle name="Lien hypertexte" xfId="844" builtinId="8" hidden="1"/>
    <cellStyle name="Lien hypertexte" xfId="846" builtinId="8" hidden="1"/>
    <cellStyle name="Lien hypertexte" xfId="848" builtinId="8" hidden="1"/>
    <cellStyle name="Lien hypertexte" xfId="850" builtinId="8" hidden="1"/>
    <cellStyle name="Lien hypertexte" xfId="852" builtinId="8" hidden="1"/>
    <cellStyle name="Lien hypertexte" xfId="854" builtinId="8" hidden="1"/>
    <cellStyle name="Lien hypertexte" xfId="856" builtinId="8" hidden="1"/>
    <cellStyle name="Lien hypertexte" xfId="858" builtinId="8" hidden="1"/>
    <cellStyle name="Lien hypertexte" xfId="860" builtinId="8" hidden="1"/>
    <cellStyle name="Lien hypertexte" xfId="862" builtinId="8" hidden="1"/>
    <cellStyle name="Lien hypertexte" xfId="864" builtinId="8"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7"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89"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5"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1" builtinId="9" hidden="1"/>
    <cellStyle name="Lien hypertexte visité" xfId="223" builtinId="9" hidden="1"/>
    <cellStyle name="Lien hypertexte visité" xfId="225"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37" builtinId="9" hidden="1"/>
    <cellStyle name="Lien hypertexte visité" xfId="239" builtinId="9" hidden="1"/>
    <cellStyle name="Lien hypertexte visité" xfId="241" builtinId="9" hidden="1"/>
    <cellStyle name="Lien hypertexte visité" xfId="243" builtinId="9" hidden="1"/>
    <cellStyle name="Lien hypertexte visité" xfId="245" builtinId="9" hidden="1"/>
    <cellStyle name="Lien hypertexte visité" xfId="247" builtinId="9" hidden="1"/>
    <cellStyle name="Lien hypertexte visité" xfId="249" builtinId="9" hidden="1"/>
    <cellStyle name="Lien hypertexte visité" xfId="251" builtinId="9" hidden="1"/>
    <cellStyle name="Lien hypertexte visité" xfId="253" builtinId="9" hidden="1"/>
    <cellStyle name="Lien hypertexte visité" xfId="255" builtinId="9" hidden="1"/>
    <cellStyle name="Lien hypertexte visité" xfId="257" builtinId="9" hidden="1"/>
    <cellStyle name="Lien hypertexte visité" xfId="259" builtinId="9" hidden="1"/>
    <cellStyle name="Lien hypertexte visité" xfId="261" builtinId="9" hidden="1"/>
    <cellStyle name="Lien hypertexte visité" xfId="263" builtinId="9" hidden="1"/>
    <cellStyle name="Lien hypertexte visité" xfId="265" builtinId="9" hidden="1"/>
    <cellStyle name="Lien hypertexte visité" xfId="267" builtinId="9" hidden="1"/>
    <cellStyle name="Lien hypertexte visité" xfId="269" builtinId="9" hidden="1"/>
    <cellStyle name="Lien hypertexte visité" xfId="271" builtinId="9" hidden="1"/>
    <cellStyle name="Lien hypertexte visité" xfId="273" builtinId="9" hidden="1"/>
    <cellStyle name="Lien hypertexte visité" xfId="275" builtinId="9" hidden="1"/>
    <cellStyle name="Lien hypertexte visité" xfId="277" builtinId="9" hidden="1"/>
    <cellStyle name="Lien hypertexte visité" xfId="279" builtinId="9" hidden="1"/>
    <cellStyle name="Lien hypertexte visité" xfId="281" builtinId="9" hidden="1"/>
    <cellStyle name="Lien hypertexte visité" xfId="283" builtinId="9" hidden="1"/>
    <cellStyle name="Lien hypertexte visité" xfId="285" builtinId="9" hidden="1"/>
    <cellStyle name="Lien hypertexte visité" xfId="287" builtinId="9" hidden="1"/>
    <cellStyle name="Lien hypertexte visité" xfId="289" builtinId="9" hidden="1"/>
    <cellStyle name="Lien hypertexte visité" xfId="291" builtinId="9" hidden="1"/>
    <cellStyle name="Lien hypertexte visité" xfId="293" builtinId="9" hidden="1"/>
    <cellStyle name="Lien hypertexte visité" xfId="295" builtinId="9" hidden="1"/>
    <cellStyle name="Lien hypertexte visité" xfId="297" builtinId="9" hidden="1"/>
    <cellStyle name="Lien hypertexte visité" xfId="299" builtinId="9" hidden="1"/>
    <cellStyle name="Lien hypertexte visité" xfId="301" builtinId="9" hidden="1"/>
    <cellStyle name="Lien hypertexte visité" xfId="303" builtinId="9" hidden="1"/>
    <cellStyle name="Lien hypertexte visité" xfId="305" builtinId="9" hidden="1"/>
    <cellStyle name="Lien hypertexte visité" xfId="307" builtinId="9" hidden="1"/>
    <cellStyle name="Lien hypertexte visité" xfId="309" builtinId="9" hidden="1"/>
    <cellStyle name="Lien hypertexte visité" xfId="311" builtinId="9" hidden="1"/>
    <cellStyle name="Lien hypertexte visité" xfId="313" builtinId="9" hidden="1"/>
    <cellStyle name="Lien hypertexte visité" xfId="315" builtinId="9" hidden="1"/>
    <cellStyle name="Lien hypertexte visité" xfId="317" builtinId="9" hidden="1"/>
    <cellStyle name="Lien hypertexte visité" xfId="319" builtinId="9" hidden="1"/>
    <cellStyle name="Lien hypertexte visité" xfId="321" builtinId="9" hidden="1"/>
    <cellStyle name="Lien hypertexte visité" xfId="323" builtinId="9" hidden="1"/>
    <cellStyle name="Lien hypertexte visité" xfId="325" builtinId="9" hidden="1"/>
    <cellStyle name="Lien hypertexte visité" xfId="327" builtinId="9" hidden="1"/>
    <cellStyle name="Lien hypertexte visité" xfId="329" builtinId="9" hidden="1"/>
    <cellStyle name="Lien hypertexte visité" xfId="331" builtinId="9" hidden="1"/>
    <cellStyle name="Lien hypertexte visité" xfId="333" builtinId="9" hidden="1"/>
    <cellStyle name="Lien hypertexte visité" xfId="335" builtinId="9" hidden="1"/>
    <cellStyle name="Lien hypertexte visité" xfId="337" builtinId="9" hidden="1"/>
    <cellStyle name="Lien hypertexte visité" xfId="339" builtinId="9" hidden="1"/>
    <cellStyle name="Lien hypertexte visité" xfId="341" builtinId="9" hidden="1"/>
    <cellStyle name="Lien hypertexte visité" xfId="343" builtinId="9" hidden="1"/>
    <cellStyle name="Lien hypertexte visité" xfId="345" builtinId="9" hidden="1"/>
    <cellStyle name="Lien hypertexte visité" xfId="347" builtinId="9" hidden="1"/>
    <cellStyle name="Lien hypertexte visité" xfId="349" builtinId="9" hidden="1"/>
    <cellStyle name="Lien hypertexte visité" xfId="351" builtinId="9" hidden="1"/>
    <cellStyle name="Lien hypertexte visité" xfId="353" builtinId="9" hidden="1"/>
    <cellStyle name="Lien hypertexte visité" xfId="355" builtinId="9" hidden="1"/>
    <cellStyle name="Lien hypertexte visité" xfId="357" builtinId="9" hidden="1"/>
    <cellStyle name="Lien hypertexte visité" xfId="359" builtinId="9" hidden="1"/>
    <cellStyle name="Lien hypertexte visité" xfId="361" builtinId="9" hidden="1"/>
    <cellStyle name="Lien hypertexte visité" xfId="363" builtinId="9" hidden="1"/>
    <cellStyle name="Lien hypertexte visité" xfId="365" builtinId="9" hidden="1"/>
    <cellStyle name="Lien hypertexte visité" xfId="367" builtinId="9" hidden="1"/>
    <cellStyle name="Lien hypertexte visité" xfId="369" builtinId="9" hidden="1"/>
    <cellStyle name="Lien hypertexte visité" xfId="371" builtinId="9" hidden="1"/>
    <cellStyle name="Lien hypertexte visité" xfId="373" builtinId="9" hidden="1"/>
    <cellStyle name="Lien hypertexte visité" xfId="375" builtinId="9" hidden="1"/>
    <cellStyle name="Lien hypertexte visité" xfId="377" builtinId="9" hidden="1"/>
    <cellStyle name="Lien hypertexte visité" xfId="379" builtinId="9" hidden="1"/>
    <cellStyle name="Lien hypertexte visité" xfId="381" builtinId="9" hidden="1"/>
    <cellStyle name="Lien hypertexte visité" xfId="383" builtinId="9" hidden="1"/>
    <cellStyle name="Lien hypertexte visité" xfId="385" builtinId="9" hidden="1"/>
    <cellStyle name="Lien hypertexte visité" xfId="387" builtinId="9" hidden="1"/>
    <cellStyle name="Lien hypertexte visité" xfId="389" builtinId="9" hidden="1"/>
    <cellStyle name="Lien hypertexte visité" xfId="391" builtinId="9" hidden="1"/>
    <cellStyle name="Lien hypertexte visité" xfId="393" builtinId="9" hidden="1"/>
    <cellStyle name="Lien hypertexte visité" xfId="395" builtinId="9" hidden="1"/>
    <cellStyle name="Lien hypertexte visité" xfId="397" builtinId="9" hidden="1"/>
    <cellStyle name="Lien hypertexte visité" xfId="399" builtinId="9" hidden="1"/>
    <cellStyle name="Lien hypertexte visité" xfId="401" builtinId="9" hidden="1"/>
    <cellStyle name="Lien hypertexte visité" xfId="403" builtinId="9" hidden="1"/>
    <cellStyle name="Lien hypertexte visité" xfId="405" builtinId="9" hidden="1"/>
    <cellStyle name="Lien hypertexte visité" xfId="407" builtinId="9" hidden="1"/>
    <cellStyle name="Lien hypertexte visité" xfId="409" builtinId="9" hidden="1"/>
    <cellStyle name="Lien hypertexte visité" xfId="411" builtinId="9" hidden="1"/>
    <cellStyle name="Lien hypertexte visité" xfId="413" builtinId="9" hidden="1"/>
    <cellStyle name="Lien hypertexte visité" xfId="415" builtinId="9" hidden="1"/>
    <cellStyle name="Lien hypertexte visité" xfId="417" builtinId="9" hidden="1"/>
    <cellStyle name="Lien hypertexte visité" xfId="419" builtinId="9" hidden="1"/>
    <cellStyle name="Lien hypertexte visité" xfId="421" builtinId="9" hidden="1"/>
    <cellStyle name="Lien hypertexte visité" xfId="423" builtinId="9" hidden="1"/>
    <cellStyle name="Lien hypertexte visité" xfId="425" builtinId="9" hidden="1"/>
    <cellStyle name="Lien hypertexte visité" xfId="427" builtinId="9" hidden="1"/>
    <cellStyle name="Lien hypertexte visité" xfId="429" builtinId="9" hidden="1"/>
    <cellStyle name="Lien hypertexte visité" xfId="431" builtinId="9" hidden="1"/>
    <cellStyle name="Lien hypertexte visité" xfId="433" builtinId="9" hidden="1"/>
    <cellStyle name="Lien hypertexte visité" xfId="435" builtinId="9" hidden="1"/>
    <cellStyle name="Lien hypertexte visité" xfId="437" builtinId="9" hidden="1"/>
    <cellStyle name="Lien hypertexte visité" xfId="439" builtinId="9" hidden="1"/>
    <cellStyle name="Lien hypertexte visité" xfId="441" builtinId="9" hidden="1"/>
    <cellStyle name="Lien hypertexte visité" xfId="443" builtinId="9" hidden="1"/>
    <cellStyle name="Lien hypertexte visité" xfId="445" builtinId="9" hidden="1"/>
    <cellStyle name="Lien hypertexte visité" xfId="447" builtinId="9" hidden="1"/>
    <cellStyle name="Lien hypertexte visité" xfId="449" builtinId="9" hidden="1"/>
    <cellStyle name="Lien hypertexte visité" xfId="451" builtinId="9" hidden="1"/>
    <cellStyle name="Lien hypertexte visité" xfId="453" builtinId="9" hidden="1"/>
    <cellStyle name="Lien hypertexte visité" xfId="455" builtinId="9" hidden="1"/>
    <cellStyle name="Lien hypertexte visité" xfId="457" builtinId="9" hidden="1"/>
    <cellStyle name="Lien hypertexte visité" xfId="459" builtinId="9" hidden="1"/>
    <cellStyle name="Lien hypertexte visité" xfId="461" builtinId="9" hidden="1"/>
    <cellStyle name="Lien hypertexte visité" xfId="463" builtinId="9" hidden="1"/>
    <cellStyle name="Lien hypertexte visité" xfId="465" builtinId="9" hidden="1"/>
    <cellStyle name="Lien hypertexte visité" xfId="467" builtinId="9" hidden="1"/>
    <cellStyle name="Lien hypertexte visité" xfId="469" builtinId="9" hidden="1"/>
    <cellStyle name="Lien hypertexte visité" xfId="471" builtinId="9" hidden="1"/>
    <cellStyle name="Lien hypertexte visité" xfId="473" builtinId="9" hidden="1"/>
    <cellStyle name="Lien hypertexte visité" xfId="475" builtinId="9" hidden="1"/>
    <cellStyle name="Lien hypertexte visité" xfId="477" builtinId="9" hidden="1"/>
    <cellStyle name="Lien hypertexte visité" xfId="479" builtinId="9" hidden="1"/>
    <cellStyle name="Lien hypertexte visité" xfId="481" builtinId="9" hidden="1"/>
    <cellStyle name="Lien hypertexte visité" xfId="483" builtinId="9" hidden="1"/>
    <cellStyle name="Lien hypertexte visité" xfId="485" builtinId="9" hidden="1"/>
    <cellStyle name="Lien hypertexte visité" xfId="487" builtinId="9" hidden="1"/>
    <cellStyle name="Lien hypertexte visité" xfId="489" builtinId="9" hidden="1"/>
    <cellStyle name="Lien hypertexte visité" xfId="491" builtinId="9" hidden="1"/>
    <cellStyle name="Lien hypertexte visité" xfId="493" builtinId="9" hidden="1"/>
    <cellStyle name="Lien hypertexte visité" xfId="495" builtinId="9" hidden="1"/>
    <cellStyle name="Lien hypertexte visité" xfId="497" builtinId="9" hidden="1"/>
    <cellStyle name="Lien hypertexte visité" xfId="499" builtinId="9" hidden="1"/>
    <cellStyle name="Lien hypertexte visité" xfId="501" builtinId="9" hidden="1"/>
    <cellStyle name="Lien hypertexte visité" xfId="503" builtinId="9" hidden="1"/>
    <cellStyle name="Lien hypertexte visité" xfId="505" builtinId="9" hidden="1"/>
    <cellStyle name="Lien hypertexte visité" xfId="507" builtinId="9" hidden="1"/>
    <cellStyle name="Lien hypertexte visité" xfId="509" builtinId="9" hidden="1"/>
    <cellStyle name="Lien hypertexte visité" xfId="511" builtinId="9" hidden="1"/>
    <cellStyle name="Lien hypertexte visité" xfId="513" builtinId="9" hidden="1"/>
    <cellStyle name="Lien hypertexte visité" xfId="515" builtinId="9" hidden="1"/>
    <cellStyle name="Lien hypertexte visité" xfId="517" builtinId="9" hidden="1"/>
    <cellStyle name="Lien hypertexte visité" xfId="519" builtinId="9" hidden="1"/>
    <cellStyle name="Lien hypertexte visité" xfId="521" builtinId="9" hidden="1"/>
    <cellStyle name="Lien hypertexte visité" xfId="523" builtinId="9" hidden="1"/>
    <cellStyle name="Lien hypertexte visité" xfId="525" builtinId="9" hidden="1"/>
    <cellStyle name="Lien hypertexte visité" xfId="527" builtinId="9" hidden="1"/>
    <cellStyle name="Lien hypertexte visité" xfId="529" builtinId="9" hidden="1"/>
    <cellStyle name="Lien hypertexte visité" xfId="531" builtinId="9" hidden="1"/>
    <cellStyle name="Lien hypertexte visité" xfId="533" builtinId="9" hidden="1"/>
    <cellStyle name="Lien hypertexte visité" xfId="535" builtinId="9" hidden="1"/>
    <cellStyle name="Lien hypertexte visité" xfId="537" builtinId="9" hidden="1"/>
    <cellStyle name="Lien hypertexte visité" xfId="539" builtinId="9" hidden="1"/>
    <cellStyle name="Lien hypertexte visité" xfId="541" builtinId="9" hidden="1"/>
    <cellStyle name="Lien hypertexte visité" xfId="543" builtinId="9" hidden="1"/>
    <cellStyle name="Lien hypertexte visité" xfId="545" builtinId="9" hidden="1"/>
    <cellStyle name="Lien hypertexte visité" xfId="547" builtinId="9" hidden="1"/>
    <cellStyle name="Lien hypertexte visité" xfId="549" builtinId="9" hidden="1"/>
    <cellStyle name="Lien hypertexte visité" xfId="551" builtinId="9" hidden="1"/>
    <cellStyle name="Lien hypertexte visité" xfId="553" builtinId="9" hidden="1"/>
    <cellStyle name="Lien hypertexte visité" xfId="555" builtinId="9" hidden="1"/>
    <cellStyle name="Lien hypertexte visité" xfId="557" builtinId="9" hidden="1"/>
    <cellStyle name="Lien hypertexte visité" xfId="559" builtinId="9" hidden="1"/>
    <cellStyle name="Lien hypertexte visité" xfId="561" builtinId="9" hidden="1"/>
    <cellStyle name="Lien hypertexte visité" xfId="563" builtinId="9" hidden="1"/>
    <cellStyle name="Lien hypertexte visité" xfId="565" builtinId="9" hidden="1"/>
    <cellStyle name="Lien hypertexte visité" xfId="567" builtinId="9" hidden="1"/>
    <cellStyle name="Lien hypertexte visité" xfId="569" builtinId="9" hidden="1"/>
    <cellStyle name="Lien hypertexte visité" xfId="571" builtinId="9" hidden="1"/>
    <cellStyle name="Lien hypertexte visité" xfId="573" builtinId="9" hidden="1"/>
    <cellStyle name="Lien hypertexte visité" xfId="575" builtinId="9" hidden="1"/>
    <cellStyle name="Lien hypertexte visité" xfId="577" builtinId="9" hidden="1"/>
    <cellStyle name="Lien hypertexte visité" xfId="579" builtinId="9" hidden="1"/>
    <cellStyle name="Lien hypertexte visité" xfId="581" builtinId="9" hidden="1"/>
    <cellStyle name="Lien hypertexte visité" xfId="583" builtinId="9" hidden="1"/>
    <cellStyle name="Lien hypertexte visité" xfId="585" builtinId="9" hidden="1"/>
    <cellStyle name="Lien hypertexte visité" xfId="587" builtinId="9" hidden="1"/>
    <cellStyle name="Lien hypertexte visité" xfId="589" builtinId="9" hidden="1"/>
    <cellStyle name="Lien hypertexte visité" xfId="591" builtinId="9" hidden="1"/>
    <cellStyle name="Lien hypertexte visité" xfId="593" builtinId="9" hidden="1"/>
    <cellStyle name="Lien hypertexte visité" xfId="595" builtinId="9" hidden="1"/>
    <cellStyle name="Lien hypertexte visité" xfId="597" builtinId="9" hidden="1"/>
    <cellStyle name="Lien hypertexte visité" xfId="599" builtinId="9" hidden="1"/>
    <cellStyle name="Lien hypertexte visité" xfId="601" builtinId="9" hidden="1"/>
    <cellStyle name="Lien hypertexte visité" xfId="603" builtinId="9" hidden="1"/>
    <cellStyle name="Lien hypertexte visité" xfId="605" builtinId="9" hidden="1"/>
    <cellStyle name="Lien hypertexte visité" xfId="607" builtinId="9" hidden="1"/>
    <cellStyle name="Lien hypertexte visité" xfId="609" builtinId="9" hidden="1"/>
    <cellStyle name="Lien hypertexte visité" xfId="611" builtinId="9" hidden="1"/>
    <cellStyle name="Lien hypertexte visité" xfId="613" builtinId="9" hidden="1"/>
    <cellStyle name="Lien hypertexte visité" xfId="615" builtinId="9" hidden="1"/>
    <cellStyle name="Lien hypertexte visité" xfId="617" builtinId="9" hidden="1"/>
    <cellStyle name="Lien hypertexte visité" xfId="619" builtinId="9" hidden="1"/>
    <cellStyle name="Lien hypertexte visité" xfId="621" builtinId="9" hidden="1"/>
    <cellStyle name="Lien hypertexte visité" xfId="623" builtinId="9" hidden="1"/>
    <cellStyle name="Lien hypertexte visité" xfId="625" builtinId="9" hidden="1"/>
    <cellStyle name="Lien hypertexte visité" xfId="627" builtinId="9" hidden="1"/>
    <cellStyle name="Lien hypertexte visité" xfId="629" builtinId="9" hidden="1"/>
    <cellStyle name="Lien hypertexte visité" xfId="631" builtinId="9" hidden="1"/>
    <cellStyle name="Lien hypertexte visité" xfId="633" builtinId="9" hidden="1"/>
    <cellStyle name="Lien hypertexte visité" xfId="635" builtinId="9" hidden="1"/>
    <cellStyle name="Lien hypertexte visité" xfId="637" builtinId="9" hidden="1"/>
    <cellStyle name="Lien hypertexte visité" xfId="639" builtinId="9" hidden="1"/>
    <cellStyle name="Lien hypertexte visité" xfId="641" builtinId="9" hidden="1"/>
    <cellStyle name="Lien hypertexte visité" xfId="643" builtinId="9" hidden="1"/>
    <cellStyle name="Lien hypertexte visité" xfId="645" builtinId="9" hidden="1"/>
    <cellStyle name="Lien hypertexte visité" xfId="647" builtinId="9" hidden="1"/>
    <cellStyle name="Lien hypertexte visité" xfId="649" builtinId="9" hidden="1"/>
    <cellStyle name="Lien hypertexte visité" xfId="651" builtinId="9" hidden="1"/>
    <cellStyle name="Lien hypertexte visité" xfId="653" builtinId="9" hidden="1"/>
    <cellStyle name="Lien hypertexte visité" xfId="655" builtinId="9" hidden="1"/>
    <cellStyle name="Lien hypertexte visité" xfId="657" builtinId="9" hidden="1"/>
    <cellStyle name="Lien hypertexte visité" xfId="659" builtinId="9" hidden="1"/>
    <cellStyle name="Lien hypertexte visité" xfId="661" builtinId="9" hidden="1"/>
    <cellStyle name="Lien hypertexte visité" xfId="663" builtinId="9" hidden="1"/>
    <cellStyle name="Lien hypertexte visité" xfId="665" builtinId="9" hidden="1"/>
    <cellStyle name="Lien hypertexte visité" xfId="667" builtinId="9" hidden="1"/>
    <cellStyle name="Lien hypertexte visité" xfId="669" builtinId="9" hidden="1"/>
    <cellStyle name="Lien hypertexte visité" xfId="671" builtinId="9" hidden="1"/>
    <cellStyle name="Lien hypertexte visité" xfId="673" builtinId="9" hidden="1"/>
    <cellStyle name="Lien hypertexte visité" xfId="675" builtinId="9" hidden="1"/>
    <cellStyle name="Lien hypertexte visité" xfId="677" builtinId="9" hidden="1"/>
    <cellStyle name="Lien hypertexte visité" xfId="679" builtinId="9" hidden="1"/>
    <cellStyle name="Lien hypertexte visité" xfId="681" builtinId="9" hidden="1"/>
    <cellStyle name="Lien hypertexte visité" xfId="683" builtinId="9" hidden="1"/>
    <cellStyle name="Lien hypertexte visité" xfId="685" builtinId="9" hidden="1"/>
    <cellStyle name="Lien hypertexte visité" xfId="687" builtinId="9" hidden="1"/>
    <cellStyle name="Lien hypertexte visité" xfId="689" builtinId="9" hidden="1"/>
    <cellStyle name="Lien hypertexte visité" xfId="691" builtinId="9" hidden="1"/>
    <cellStyle name="Lien hypertexte visité" xfId="693" builtinId="9" hidden="1"/>
    <cellStyle name="Lien hypertexte visité" xfId="695" builtinId="9" hidden="1"/>
    <cellStyle name="Lien hypertexte visité" xfId="697" builtinId="9" hidden="1"/>
    <cellStyle name="Lien hypertexte visité" xfId="699" builtinId="9" hidden="1"/>
    <cellStyle name="Lien hypertexte visité" xfId="701" builtinId="9" hidden="1"/>
    <cellStyle name="Lien hypertexte visité" xfId="703" builtinId="9" hidden="1"/>
    <cellStyle name="Lien hypertexte visité" xfId="705" builtinId="9" hidden="1"/>
    <cellStyle name="Lien hypertexte visité" xfId="707" builtinId="9" hidden="1"/>
    <cellStyle name="Lien hypertexte visité" xfId="709" builtinId="9" hidden="1"/>
    <cellStyle name="Lien hypertexte visité" xfId="711" builtinId="9" hidden="1"/>
    <cellStyle name="Lien hypertexte visité" xfId="713" builtinId="9" hidden="1"/>
    <cellStyle name="Lien hypertexte visité" xfId="715" builtinId="9" hidden="1"/>
    <cellStyle name="Lien hypertexte visité" xfId="717" builtinId="9" hidden="1"/>
    <cellStyle name="Lien hypertexte visité" xfId="719" builtinId="9" hidden="1"/>
    <cellStyle name="Lien hypertexte visité" xfId="721" builtinId="9" hidden="1"/>
    <cellStyle name="Lien hypertexte visité" xfId="723" builtinId="9" hidden="1"/>
    <cellStyle name="Lien hypertexte visité" xfId="725" builtinId="9" hidden="1"/>
    <cellStyle name="Lien hypertexte visité" xfId="727" builtinId="9" hidden="1"/>
    <cellStyle name="Lien hypertexte visité" xfId="729" builtinId="9" hidden="1"/>
    <cellStyle name="Lien hypertexte visité" xfId="731" builtinId="9" hidden="1"/>
    <cellStyle name="Lien hypertexte visité" xfId="733" builtinId="9" hidden="1"/>
    <cellStyle name="Lien hypertexte visité" xfId="735" builtinId="9" hidden="1"/>
    <cellStyle name="Lien hypertexte visité" xfId="737" builtinId="9" hidden="1"/>
    <cellStyle name="Lien hypertexte visité" xfId="739" builtinId="9" hidden="1"/>
    <cellStyle name="Lien hypertexte visité" xfId="741" builtinId="9" hidden="1"/>
    <cellStyle name="Lien hypertexte visité" xfId="743" builtinId="9" hidden="1"/>
    <cellStyle name="Lien hypertexte visité" xfId="745" builtinId="9" hidden="1"/>
    <cellStyle name="Lien hypertexte visité" xfId="747" builtinId="9" hidden="1"/>
    <cellStyle name="Lien hypertexte visité" xfId="749" builtinId="9" hidden="1"/>
    <cellStyle name="Lien hypertexte visité" xfId="751" builtinId="9" hidden="1"/>
    <cellStyle name="Lien hypertexte visité" xfId="753" builtinId="9" hidden="1"/>
    <cellStyle name="Lien hypertexte visité" xfId="755" builtinId="9" hidden="1"/>
    <cellStyle name="Lien hypertexte visité" xfId="757" builtinId="9" hidden="1"/>
    <cellStyle name="Lien hypertexte visité" xfId="759" builtinId="9" hidden="1"/>
    <cellStyle name="Lien hypertexte visité" xfId="761" builtinId="9" hidden="1"/>
    <cellStyle name="Lien hypertexte visité" xfId="763" builtinId="9" hidden="1"/>
    <cellStyle name="Lien hypertexte visité" xfId="765" builtinId="9" hidden="1"/>
    <cellStyle name="Lien hypertexte visité" xfId="767" builtinId="9" hidden="1"/>
    <cellStyle name="Lien hypertexte visité" xfId="769" builtinId="9" hidden="1"/>
    <cellStyle name="Lien hypertexte visité" xfId="771" builtinId="9" hidden="1"/>
    <cellStyle name="Lien hypertexte visité" xfId="773" builtinId="9" hidden="1"/>
    <cellStyle name="Lien hypertexte visité" xfId="775" builtinId="9" hidden="1"/>
    <cellStyle name="Lien hypertexte visité" xfId="777" builtinId="9" hidden="1"/>
    <cellStyle name="Lien hypertexte visité" xfId="779" builtinId="9" hidden="1"/>
    <cellStyle name="Lien hypertexte visité" xfId="781" builtinId="9" hidden="1"/>
    <cellStyle name="Lien hypertexte visité" xfId="783" builtinId="9" hidden="1"/>
    <cellStyle name="Lien hypertexte visité" xfId="785" builtinId="9" hidden="1"/>
    <cellStyle name="Lien hypertexte visité" xfId="787" builtinId="9" hidden="1"/>
    <cellStyle name="Lien hypertexte visité" xfId="789" builtinId="9" hidden="1"/>
    <cellStyle name="Lien hypertexte visité" xfId="791" builtinId="9" hidden="1"/>
    <cellStyle name="Lien hypertexte visité" xfId="793" builtinId="9" hidden="1"/>
    <cellStyle name="Lien hypertexte visité" xfId="795" builtinId="9" hidden="1"/>
    <cellStyle name="Lien hypertexte visité" xfId="797" builtinId="9" hidden="1"/>
    <cellStyle name="Lien hypertexte visité" xfId="799" builtinId="9" hidden="1"/>
    <cellStyle name="Lien hypertexte visité" xfId="801" builtinId="9" hidden="1"/>
    <cellStyle name="Lien hypertexte visité" xfId="803" builtinId="9" hidden="1"/>
    <cellStyle name="Lien hypertexte visité" xfId="805" builtinId="9" hidden="1"/>
    <cellStyle name="Lien hypertexte visité" xfId="807" builtinId="9" hidden="1"/>
    <cellStyle name="Lien hypertexte visité" xfId="809" builtinId="9" hidden="1"/>
    <cellStyle name="Lien hypertexte visité" xfId="811" builtinId="9" hidden="1"/>
    <cellStyle name="Lien hypertexte visité" xfId="813" builtinId="9" hidden="1"/>
    <cellStyle name="Lien hypertexte visité" xfId="815" builtinId="9" hidden="1"/>
    <cellStyle name="Lien hypertexte visité" xfId="817" builtinId="9" hidden="1"/>
    <cellStyle name="Lien hypertexte visité" xfId="819" builtinId="9" hidden="1"/>
    <cellStyle name="Lien hypertexte visité" xfId="821" builtinId="9" hidden="1"/>
    <cellStyle name="Lien hypertexte visité" xfId="823" builtinId="9" hidden="1"/>
    <cellStyle name="Lien hypertexte visité" xfId="825" builtinId="9" hidden="1"/>
    <cellStyle name="Lien hypertexte visité" xfId="827" builtinId="9" hidden="1"/>
    <cellStyle name="Lien hypertexte visité" xfId="829" builtinId="9" hidden="1"/>
    <cellStyle name="Lien hypertexte visité" xfId="831" builtinId="9" hidden="1"/>
    <cellStyle name="Lien hypertexte visité" xfId="833" builtinId="9" hidden="1"/>
    <cellStyle name="Lien hypertexte visité" xfId="835" builtinId="9" hidden="1"/>
    <cellStyle name="Lien hypertexte visité" xfId="837" builtinId="9" hidden="1"/>
    <cellStyle name="Lien hypertexte visité" xfId="839" builtinId="9" hidden="1"/>
    <cellStyle name="Lien hypertexte visité" xfId="841" builtinId="9" hidden="1"/>
    <cellStyle name="Lien hypertexte visité" xfId="843" builtinId="9" hidden="1"/>
    <cellStyle name="Lien hypertexte visité" xfId="845" builtinId="9" hidden="1"/>
    <cellStyle name="Lien hypertexte visité" xfId="847" builtinId="9" hidden="1"/>
    <cellStyle name="Lien hypertexte visité" xfId="849" builtinId="9" hidden="1"/>
    <cellStyle name="Lien hypertexte visité" xfId="851" builtinId="9" hidden="1"/>
    <cellStyle name="Lien hypertexte visité" xfId="853" builtinId="9" hidden="1"/>
    <cellStyle name="Lien hypertexte visité" xfId="855" builtinId="9" hidden="1"/>
    <cellStyle name="Lien hypertexte visité" xfId="857" builtinId="9" hidden="1"/>
    <cellStyle name="Lien hypertexte visité" xfId="859" builtinId="9" hidden="1"/>
    <cellStyle name="Lien hypertexte visité" xfId="861" builtinId="9" hidden="1"/>
    <cellStyle name="Lien hypertexte visité" xfId="863" builtinId="9" hidden="1"/>
    <cellStyle name="Lien hypertexte visité" xfId="865" builtinId="9" hidden="1"/>
    <cellStyle name="Milliers" xfId="1" builtinId="3"/>
    <cellStyle name="Normal" xfId="0" builtinId="0"/>
    <cellStyle name="Normal 2" xfId="2"/>
    <cellStyle name="Normal 2 2" xfId="4"/>
    <cellStyle name="Normal 3" xfId="5"/>
    <cellStyle name="常规 2" xfId="3"/>
  </cellStyles>
  <dxfs count="134">
    <dxf>
      <fill>
        <patternFill>
          <bgColor theme="0" tint="-0.14996795556505021"/>
        </patternFill>
      </fill>
    </dxf>
    <dxf>
      <fill>
        <patternFill>
          <bgColor rgb="FF00B050"/>
        </patternFill>
      </fill>
    </dxf>
    <dxf>
      <fill>
        <patternFill>
          <bgColor rgb="FFFF0000"/>
        </patternFill>
      </fill>
    </dxf>
    <dxf>
      <fill>
        <patternFill>
          <bgColor rgb="FF92D05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ont>
        <color rgb="FF0070C0"/>
      </font>
      <fill>
        <patternFill>
          <bgColor theme="0"/>
        </patternFill>
      </fill>
    </dxf>
    <dxf>
      <font>
        <color rgb="FF0070C0"/>
      </font>
      <fill>
        <patternFill>
          <bgColor theme="0"/>
        </patternFill>
      </fill>
    </dxf>
    <dxf>
      <font>
        <color rgb="FF0070C0"/>
      </font>
      <fill>
        <patternFill>
          <bgColor theme="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ont>
        <color rgb="FF0070C0"/>
      </font>
      <fill>
        <patternFill>
          <bgColor theme="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
      <fill>
        <patternFill>
          <bgColor theme="0" tint="-0.14996795556505021"/>
        </patternFill>
      </fill>
    </dxf>
    <dxf>
      <fill>
        <patternFill>
          <bgColor rgb="FF00B050"/>
        </patternFill>
      </fill>
    </dxf>
    <dxf>
      <fill>
        <patternFill>
          <bgColor rgb="FFFF0000"/>
        </patternFill>
      </fill>
    </dxf>
    <dxf>
      <fill>
        <patternFill>
          <bgColor rgb="FF92D050"/>
        </patternFill>
      </fill>
    </dxf>
  </dxfs>
  <tableStyles count="0" defaultTableStyle="TableStyleMedium2" defaultPivotStyle="PivotStyleLight16"/>
  <colors>
    <mruColors>
      <color rgb="FF0432FF"/>
      <color rgb="FFDCE6F1"/>
      <color rgb="FFF2DCDB"/>
      <color rgb="FF81D9F2"/>
      <color rgb="FFF1AAA1"/>
      <color rgb="FFFF6FCF"/>
      <color rgb="FFFFE9F9"/>
      <color rgb="FFDCFFDB"/>
      <color rgb="FF89FF00"/>
      <color rgb="FF00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Taux de conformité à L'ISO 9001:2015</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(Graphes!$A$97,Graphes!$A$102,Graphes!$A$106,Graphes!$A$110,Graphes!$A$116,Graphes!$A$124,Graphes!$A$128)</c:f>
              <c:strCache>
                <c:ptCount val="7"/>
                <c:pt idx="0">
                  <c:v>Art 4 : Contexte de l'organisme</c:v>
                </c:pt>
                <c:pt idx="1">
                  <c:v>Art 5 : Leadership</c:v>
                </c:pt>
                <c:pt idx="2">
                  <c:v>Art 6 : Planification</c:v>
                </c:pt>
                <c:pt idx="3">
                  <c:v>Art 7 : Support</c:v>
                </c:pt>
                <c:pt idx="4">
                  <c:v>Art 8 : Réalisation des activités opérationnelles</c:v>
                </c:pt>
                <c:pt idx="5">
                  <c:v>Art 9 :Évaluation des performances</c:v>
                </c:pt>
                <c:pt idx="6">
                  <c:v>Art 10 :Amélioration</c:v>
                </c:pt>
              </c:strCache>
            </c:strRef>
          </c:cat>
          <c:val>
            <c:numRef>
              <c:f>(Graphes!$E$97,Graphes!$E$102,Graphes!$E$106,Graphes!$E$110,Graphes!$E$116,Graphes!$E$124,Graphes!$E$128)</c:f>
              <c:numCache>
                <c:formatCode>0%</c:formatCode>
                <c:ptCount val="7"/>
                <c:pt idx="0">
                  <c:v>0</c:v>
                </c:pt>
                <c:pt idx="1">
                  <c:v>0</c:v>
                </c:pt>
                <c:pt idx="2">
                  <c:v>0</c:v>
                </c:pt>
                <c:pt idx="3">
                  <c:v>0</c:v>
                </c:pt>
                <c:pt idx="4">
                  <c:v>0</c:v>
                </c:pt>
                <c:pt idx="5">
                  <c:v>0</c:v>
                </c:pt>
                <c:pt idx="6">
                  <c:v>0</c:v>
                </c:pt>
              </c:numCache>
            </c:numRef>
          </c:val>
        </c:ser>
        <c:ser>
          <c:idx val="1"/>
          <c:order val="1"/>
          <c:tx>
            <c:v>Taux de conformité à l'EN 9100:2016</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elete val="1"/>
          </c:dLbls>
          <c:cat>
            <c:strRef>
              <c:f>(Graphes!$A$97,Graphes!$A$102,Graphes!$A$106,Graphes!$A$110,Graphes!$A$116,Graphes!$A$124,Graphes!$A$128)</c:f>
              <c:strCache>
                <c:ptCount val="7"/>
                <c:pt idx="0">
                  <c:v>Art 4 : Contexte de l'organisme</c:v>
                </c:pt>
                <c:pt idx="1">
                  <c:v>Art 5 : Leadership</c:v>
                </c:pt>
                <c:pt idx="2">
                  <c:v>Art 6 : Planification</c:v>
                </c:pt>
                <c:pt idx="3">
                  <c:v>Art 7 : Support</c:v>
                </c:pt>
                <c:pt idx="4">
                  <c:v>Art 8 : Réalisation des activités opérationnelles</c:v>
                </c:pt>
                <c:pt idx="5">
                  <c:v>Art 9 :Évaluation des performances</c:v>
                </c:pt>
                <c:pt idx="6">
                  <c:v>Art 10 :Amélioration</c:v>
                </c:pt>
              </c:strCache>
            </c:strRef>
          </c:cat>
          <c:val>
            <c:numRef>
              <c:f>(Graphes!$F$97,Graphes!$F$102,Graphes!$F$106,Graphes!$F$110,Graphes!$F$116,Graphes!$F$124,Graphes!$F$128)</c:f>
              <c:numCache>
                <c:formatCode>0%</c:formatCode>
                <c:ptCount val="7"/>
                <c:pt idx="0">
                  <c:v>0</c:v>
                </c:pt>
                <c:pt idx="1">
                  <c:v>0</c:v>
                </c:pt>
                <c:pt idx="2">
                  <c:v>0</c:v>
                </c:pt>
                <c:pt idx="3">
                  <c:v>0</c:v>
                </c:pt>
                <c:pt idx="4">
                  <c:v>0</c:v>
                </c:pt>
                <c:pt idx="5">
                  <c:v>0</c:v>
                </c:pt>
                <c:pt idx="6">
                  <c:v>0</c:v>
                </c:pt>
              </c:numCache>
            </c:numRef>
          </c:val>
        </c:ser>
        <c:dLbls>
          <c:showLegendKey val="0"/>
          <c:showVal val="1"/>
          <c:showCatName val="0"/>
          <c:showSerName val="0"/>
          <c:showPercent val="0"/>
          <c:showBubbleSize val="0"/>
        </c:dLbls>
        <c:axId val="530838744"/>
        <c:axId val="650465944"/>
      </c:radarChart>
      <c:catAx>
        <c:axId val="53083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650465944"/>
        <c:crosses val="autoZero"/>
        <c:auto val="1"/>
        <c:lblAlgn val="ctr"/>
        <c:lblOffset val="100"/>
        <c:noMultiLvlLbl val="0"/>
      </c:catAx>
      <c:valAx>
        <c:axId val="65046594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308387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ISO 9001</c:v>
          </c:tx>
          <c:spPr>
            <a:ln w="28575" cap="rnd">
              <a:solidFill>
                <a:schemeClr val="accent1"/>
              </a:solidFill>
              <a:round/>
            </a:ln>
            <a:effectLst/>
          </c:spPr>
          <c:marker>
            <c:symbol val="none"/>
          </c:marker>
          <c:cat>
            <c:strRef>
              <c:f>Graphes!$A$98:$A$101</c:f>
              <c:strCache>
                <c:ptCount val="4"/>
                <c:pt idx="0">
                  <c:v>Article 4.1 : Compréhension de l’organisme et de son contexte</c:v>
                </c:pt>
                <c:pt idx="1">
                  <c:v>Article 4.2 : Compréhension des besoins et des attentes des parties intéressées</c:v>
                </c:pt>
                <c:pt idx="2">
                  <c:v>Article 4.3 : Détermination du domaine d’application du système de management de la qualité</c:v>
                </c:pt>
                <c:pt idx="3">
                  <c:v>Article 4.4 : Système de management de la qualité et ses processus</c:v>
                </c:pt>
              </c:strCache>
            </c:strRef>
          </c:cat>
          <c:val>
            <c:numRef>
              <c:f>Graphes!$E$98:$E$101</c:f>
              <c:numCache>
                <c:formatCode>0%</c:formatCode>
                <c:ptCount val="4"/>
                <c:pt idx="0">
                  <c:v>0</c:v>
                </c:pt>
                <c:pt idx="1">
                  <c:v>0</c:v>
                </c:pt>
                <c:pt idx="2">
                  <c:v>0</c:v>
                </c:pt>
                <c:pt idx="3">
                  <c:v>0</c:v>
                </c:pt>
              </c:numCache>
            </c:numRef>
          </c:val>
        </c:ser>
        <c:ser>
          <c:idx val="1"/>
          <c:order val="1"/>
          <c:tx>
            <c:v>EN 9100</c:v>
          </c:tx>
          <c:spPr>
            <a:ln w="28575" cap="rnd">
              <a:solidFill>
                <a:schemeClr val="accent2"/>
              </a:solidFill>
              <a:round/>
            </a:ln>
            <a:effectLst/>
          </c:spPr>
          <c:marker>
            <c:symbol val="none"/>
          </c:marker>
          <c:cat>
            <c:strRef>
              <c:f>Graphes!$A$98:$A$101</c:f>
              <c:strCache>
                <c:ptCount val="4"/>
                <c:pt idx="0">
                  <c:v>Article 4.1 : Compréhension de l’organisme et de son contexte</c:v>
                </c:pt>
                <c:pt idx="1">
                  <c:v>Article 4.2 : Compréhension des besoins et des attentes des parties intéressées</c:v>
                </c:pt>
                <c:pt idx="2">
                  <c:v>Article 4.3 : Détermination du domaine d’application du système de management de la qualité</c:v>
                </c:pt>
                <c:pt idx="3">
                  <c:v>Article 4.4 : Système de management de la qualité et ses processus</c:v>
                </c:pt>
              </c:strCache>
            </c:strRef>
          </c:cat>
          <c:val>
            <c:numRef>
              <c:f>Graphes!$F$98:$F$101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axId val="650466728"/>
        <c:axId val="650467120"/>
      </c:radarChart>
      <c:catAx>
        <c:axId val="65046672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50467120"/>
        <c:crosses val="autoZero"/>
        <c:auto val="1"/>
        <c:lblAlgn val="ctr"/>
        <c:lblOffset val="100"/>
        <c:noMultiLvlLbl val="0"/>
      </c:catAx>
      <c:valAx>
        <c:axId val="65046712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6504667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56620725653301"/>
          <c:y val="0.208782398293963"/>
          <c:w val="0.38879424275068603"/>
          <c:h val="0.71785187007873996"/>
        </c:manualLayout>
      </c:layout>
      <c:radarChart>
        <c:radarStyle val="marker"/>
        <c:varyColors val="0"/>
        <c:ser>
          <c:idx val="0"/>
          <c:order val="0"/>
          <c:tx>
            <c:v>ISO 9001</c:v>
          </c:tx>
          <c:spPr>
            <a:ln w="28575" cap="rnd">
              <a:solidFill>
                <a:schemeClr val="accent1"/>
              </a:solidFill>
              <a:round/>
            </a:ln>
            <a:effectLst/>
          </c:spPr>
          <c:marker>
            <c:symbol val="none"/>
          </c:marker>
          <c:cat>
            <c:strRef>
              <c:f>Graphes!$A$103:$A$105</c:f>
              <c:strCache>
                <c:ptCount val="3"/>
                <c:pt idx="0">
                  <c:v>Article 5.1 : Leadership et engagement</c:v>
                </c:pt>
                <c:pt idx="1">
                  <c:v>Article 5.2  : Politique</c:v>
                </c:pt>
                <c:pt idx="2">
                  <c:v>Article 5.3  : Rôles, responsabilités et autorités au sein de l’organisme</c:v>
                </c:pt>
              </c:strCache>
            </c:strRef>
          </c:cat>
          <c:val>
            <c:numRef>
              <c:f>Graphes!$E$103:$E$105</c:f>
              <c:numCache>
                <c:formatCode>0%</c:formatCode>
                <c:ptCount val="3"/>
                <c:pt idx="0">
                  <c:v>0</c:v>
                </c:pt>
                <c:pt idx="1">
                  <c:v>0</c:v>
                </c:pt>
                <c:pt idx="2">
                  <c:v>0</c:v>
                </c:pt>
              </c:numCache>
            </c:numRef>
          </c:val>
        </c:ser>
        <c:ser>
          <c:idx val="1"/>
          <c:order val="1"/>
          <c:tx>
            <c:v>EN 9100</c:v>
          </c:tx>
          <c:spPr>
            <a:ln w="28575" cap="rnd">
              <a:solidFill>
                <a:schemeClr val="accent2"/>
              </a:solidFill>
              <a:round/>
            </a:ln>
            <a:effectLst/>
          </c:spPr>
          <c:marker>
            <c:symbol val="none"/>
          </c:marker>
          <c:cat>
            <c:strRef>
              <c:f>Graphes!$A$103:$A$105</c:f>
              <c:strCache>
                <c:ptCount val="3"/>
                <c:pt idx="0">
                  <c:v>Article 5.1 : Leadership et engagement</c:v>
                </c:pt>
                <c:pt idx="1">
                  <c:v>Article 5.2  : Politique</c:v>
                </c:pt>
                <c:pt idx="2">
                  <c:v>Article 5.3  : Rôles, responsabilités et autorités au sein de l’organisme</c:v>
                </c:pt>
              </c:strCache>
            </c:strRef>
          </c:cat>
          <c:val>
            <c:numRef>
              <c:f>Graphes!$F$103:$F$105</c:f>
              <c:numCache>
                <c:formatCode>0%</c:formatCode>
                <c:ptCount val="3"/>
                <c:pt idx="0">
                  <c:v>0</c:v>
                </c:pt>
                <c:pt idx="1">
                  <c:v>0</c:v>
                </c:pt>
                <c:pt idx="2">
                  <c:v>0</c:v>
                </c:pt>
              </c:numCache>
            </c:numRef>
          </c:val>
        </c:ser>
        <c:dLbls>
          <c:showLegendKey val="0"/>
          <c:showVal val="0"/>
          <c:showCatName val="0"/>
          <c:showSerName val="0"/>
          <c:showPercent val="0"/>
          <c:showBubbleSize val="0"/>
        </c:dLbls>
        <c:axId val="126948168"/>
        <c:axId val="126948560"/>
      </c:radarChart>
      <c:catAx>
        <c:axId val="12694816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6948560"/>
        <c:crosses val="autoZero"/>
        <c:auto val="1"/>
        <c:lblAlgn val="ctr"/>
        <c:lblOffset val="100"/>
        <c:noMultiLvlLbl val="0"/>
      </c:catAx>
      <c:valAx>
        <c:axId val="126948560"/>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1269481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922314893995"/>
          <c:y val="0.19008131476753401"/>
          <c:w val="0.39038104016969699"/>
          <c:h val="0.754169366431376"/>
        </c:manualLayout>
      </c:layout>
      <c:radarChart>
        <c:radarStyle val="marker"/>
        <c:varyColors val="0"/>
        <c:ser>
          <c:idx val="0"/>
          <c:order val="0"/>
          <c:tx>
            <c:v>ISO 9001</c:v>
          </c:tx>
          <c:spPr>
            <a:ln w="28575" cap="rnd">
              <a:solidFill>
                <a:schemeClr val="accent1"/>
              </a:solidFill>
              <a:round/>
            </a:ln>
            <a:effectLst/>
          </c:spPr>
          <c:marker>
            <c:symbol val="none"/>
          </c:marker>
          <c:cat>
            <c:strRef>
              <c:f>Graphes!$A$107:$A$109</c:f>
              <c:strCache>
                <c:ptCount val="3"/>
                <c:pt idx="0">
                  <c:v>Article 6.1  : Actions à mettre en oeuvre face aux risques et opportunités</c:v>
                </c:pt>
                <c:pt idx="1">
                  <c:v>Article 6.2  : Objectifs qualité et planification des actions pour les atteindre</c:v>
                </c:pt>
                <c:pt idx="2">
                  <c:v>Article 6.3  : Planification des modifications</c:v>
                </c:pt>
              </c:strCache>
            </c:strRef>
          </c:cat>
          <c:val>
            <c:numRef>
              <c:f>Graphes!$E$107:$E$109</c:f>
              <c:numCache>
                <c:formatCode>0%</c:formatCode>
                <c:ptCount val="3"/>
                <c:pt idx="0">
                  <c:v>0</c:v>
                </c:pt>
                <c:pt idx="1">
                  <c:v>0</c:v>
                </c:pt>
                <c:pt idx="2">
                  <c:v>0</c:v>
                </c:pt>
              </c:numCache>
            </c:numRef>
          </c:val>
        </c:ser>
        <c:ser>
          <c:idx val="1"/>
          <c:order val="1"/>
          <c:tx>
            <c:v>EN 9001</c:v>
          </c:tx>
          <c:spPr>
            <a:ln w="28575" cap="rnd">
              <a:solidFill>
                <a:schemeClr val="accent2"/>
              </a:solidFill>
              <a:round/>
            </a:ln>
            <a:effectLst/>
          </c:spPr>
          <c:marker>
            <c:symbol val="none"/>
          </c:marker>
          <c:cat>
            <c:strRef>
              <c:f>Graphes!$A$107:$A$109</c:f>
              <c:strCache>
                <c:ptCount val="3"/>
                <c:pt idx="0">
                  <c:v>Article 6.1  : Actions à mettre en oeuvre face aux risques et opportunités</c:v>
                </c:pt>
                <c:pt idx="1">
                  <c:v>Article 6.2  : Objectifs qualité et planification des actions pour les atteindre</c:v>
                </c:pt>
                <c:pt idx="2">
                  <c:v>Article 6.3  : Planification des modifications</c:v>
                </c:pt>
              </c:strCache>
            </c:strRef>
          </c:cat>
          <c:val>
            <c:numRef>
              <c:f>Graphes!$F$107:$F$109</c:f>
              <c:numCache>
                <c:formatCode>0%</c:formatCode>
                <c:ptCount val="3"/>
                <c:pt idx="0">
                  <c:v>0</c:v>
                </c:pt>
                <c:pt idx="1">
                  <c:v>0</c:v>
                </c:pt>
                <c:pt idx="2">
                  <c:v>0</c:v>
                </c:pt>
              </c:numCache>
            </c:numRef>
          </c:val>
        </c:ser>
        <c:dLbls>
          <c:showLegendKey val="0"/>
          <c:showVal val="0"/>
          <c:showCatName val="0"/>
          <c:showSerName val="0"/>
          <c:showPercent val="0"/>
          <c:showBubbleSize val="0"/>
        </c:dLbls>
        <c:axId val="126949344"/>
        <c:axId val="126949736"/>
      </c:radarChart>
      <c:catAx>
        <c:axId val="12694934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mn-lt"/>
                <a:ea typeface="+mn-ea"/>
                <a:cs typeface="+mn-cs"/>
              </a:defRPr>
            </a:pPr>
            <a:endParaRPr lang="fr-FR"/>
          </a:p>
        </c:txPr>
        <c:crossAx val="126949736"/>
        <c:crosses val="autoZero"/>
        <c:auto val="1"/>
        <c:lblAlgn val="ctr"/>
        <c:lblOffset val="100"/>
        <c:noMultiLvlLbl val="0"/>
      </c:catAx>
      <c:valAx>
        <c:axId val="12694973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1269493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ISO 9001</c:v>
          </c:tx>
          <c:spPr>
            <a:ln w="28575" cap="rnd">
              <a:solidFill>
                <a:schemeClr val="accent1"/>
              </a:solidFill>
              <a:round/>
            </a:ln>
            <a:effectLst/>
          </c:spPr>
          <c:marker>
            <c:symbol val="none"/>
          </c:marker>
          <c:cat>
            <c:strRef>
              <c:f>Graphes!$A$111:$E$115</c:f>
              <c:strCache>
                <c:ptCount val="5"/>
                <c:pt idx="0">
                  <c:v>Article 7.1  : Ressources</c:v>
                </c:pt>
                <c:pt idx="1">
                  <c:v>Article 7.2  : Compétences</c:v>
                </c:pt>
                <c:pt idx="2">
                  <c:v>Article 7.3  : Sensibilisation</c:v>
                </c:pt>
                <c:pt idx="3">
                  <c:v>Article 7.4  : Communication</c:v>
                </c:pt>
                <c:pt idx="4">
                  <c:v>Article 7.5  : Informations documentées</c:v>
                </c:pt>
              </c:strCache>
            </c:strRef>
          </c:cat>
          <c:val>
            <c:numRef>
              <c:f>Graphes!$E$111:$E$115</c:f>
              <c:numCache>
                <c:formatCode>0%</c:formatCode>
                <c:ptCount val="5"/>
                <c:pt idx="0">
                  <c:v>0</c:v>
                </c:pt>
                <c:pt idx="1">
                  <c:v>0</c:v>
                </c:pt>
                <c:pt idx="2">
                  <c:v>0</c:v>
                </c:pt>
                <c:pt idx="3">
                  <c:v>0</c:v>
                </c:pt>
                <c:pt idx="4">
                  <c:v>0</c:v>
                </c:pt>
              </c:numCache>
            </c:numRef>
          </c:val>
        </c:ser>
        <c:ser>
          <c:idx val="1"/>
          <c:order val="1"/>
          <c:tx>
            <c:v>EN 9100</c:v>
          </c:tx>
          <c:spPr>
            <a:ln w="28575" cap="rnd">
              <a:solidFill>
                <a:schemeClr val="accent2"/>
              </a:solidFill>
              <a:round/>
            </a:ln>
            <a:effectLst/>
          </c:spPr>
          <c:marker>
            <c:symbol val="none"/>
          </c:marker>
          <c:cat>
            <c:strRef>
              <c:f>Graphes!$A$111:$E$115</c:f>
              <c:strCache>
                <c:ptCount val="5"/>
                <c:pt idx="0">
                  <c:v>Article 7.1  : Ressources</c:v>
                </c:pt>
                <c:pt idx="1">
                  <c:v>Article 7.2  : Compétences</c:v>
                </c:pt>
                <c:pt idx="2">
                  <c:v>Article 7.3  : Sensibilisation</c:v>
                </c:pt>
                <c:pt idx="3">
                  <c:v>Article 7.4  : Communication</c:v>
                </c:pt>
                <c:pt idx="4">
                  <c:v>Article 7.5  : Informations documentées</c:v>
                </c:pt>
              </c:strCache>
            </c:strRef>
          </c:cat>
          <c:val>
            <c:numRef>
              <c:f>Graphes!$F$111:$F$115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699818424"/>
        <c:axId val="699818816"/>
      </c:radarChart>
      <c:catAx>
        <c:axId val="69981842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699818816"/>
        <c:crosses val="autoZero"/>
        <c:auto val="1"/>
        <c:lblAlgn val="ctr"/>
        <c:lblOffset val="100"/>
        <c:noMultiLvlLbl val="0"/>
      </c:catAx>
      <c:valAx>
        <c:axId val="69981881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6998184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v>ISO 9001</c:v>
          </c:tx>
          <c:spPr>
            <a:ln w="28575" cap="rnd">
              <a:solidFill>
                <a:schemeClr val="accent1"/>
              </a:solidFill>
              <a:round/>
            </a:ln>
            <a:effectLst/>
          </c:spPr>
          <c:marker>
            <c:symbol val="none"/>
          </c:marker>
          <c:cat>
            <c:strRef>
              <c:f>Graphes!$A$117:$D$123</c:f>
              <c:strCache>
                <c:ptCount val="7"/>
                <c:pt idx="0">
                  <c:v>Article 8.1  : Planification et maîtrise opérationnelles</c:v>
                </c:pt>
                <c:pt idx="1">
                  <c:v>Article 8.2  : Exigences relatives aux produits et services</c:v>
                </c:pt>
                <c:pt idx="2">
                  <c:v>Article 8.3  : Conception et développement de produits et services</c:v>
                </c:pt>
                <c:pt idx="3">
                  <c:v>Article 8.4 : Maîtrise des processus, produits et services fournis par des prestataires externes</c:v>
                </c:pt>
                <c:pt idx="4">
                  <c:v>Article 8.5  : Production et prestation de service</c:v>
                </c:pt>
                <c:pt idx="5">
                  <c:v>Article 8.6  : Libération des produits et services</c:v>
                </c:pt>
                <c:pt idx="6">
                  <c:v>Article 8.7  : Maîtrise des éléments de sortie non conformes</c:v>
                </c:pt>
              </c:strCache>
            </c:strRef>
          </c:cat>
          <c:val>
            <c:numRef>
              <c:f>Graphes!$E$117:$E$123</c:f>
              <c:numCache>
                <c:formatCode>0%</c:formatCode>
                <c:ptCount val="7"/>
                <c:pt idx="0">
                  <c:v>0</c:v>
                </c:pt>
                <c:pt idx="1">
                  <c:v>0</c:v>
                </c:pt>
                <c:pt idx="2">
                  <c:v>0</c:v>
                </c:pt>
                <c:pt idx="3">
                  <c:v>0</c:v>
                </c:pt>
                <c:pt idx="4">
                  <c:v>0</c:v>
                </c:pt>
                <c:pt idx="5">
                  <c:v>0</c:v>
                </c:pt>
                <c:pt idx="6">
                  <c:v>0</c:v>
                </c:pt>
              </c:numCache>
            </c:numRef>
          </c:val>
        </c:ser>
        <c:ser>
          <c:idx val="1"/>
          <c:order val="1"/>
          <c:tx>
            <c:v>EN 9100</c:v>
          </c:tx>
          <c:spPr>
            <a:ln w="28575" cap="rnd">
              <a:solidFill>
                <a:schemeClr val="accent2"/>
              </a:solidFill>
              <a:round/>
            </a:ln>
            <a:effectLst/>
          </c:spPr>
          <c:marker>
            <c:symbol val="none"/>
          </c:marker>
          <c:cat>
            <c:strRef>
              <c:f>Graphes!$A$117:$D$123</c:f>
              <c:strCache>
                <c:ptCount val="7"/>
                <c:pt idx="0">
                  <c:v>Article 8.1  : Planification et maîtrise opérationnelles</c:v>
                </c:pt>
                <c:pt idx="1">
                  <c:v>Article 8.2  : Exigences relatives aux produits et services</c:v>
                </c:pt>
                <c:pt idx="2">
                  <c:v>Article 8.3  : Conception et développement de produits et services</c:v>
                </c:pt>
                <c:pt idx="3">
                  <c:v>Article 8.4 : Maîtrise des processus, produits et services fournis par des prestataires externes</c:v>
                </c:pt>
                <c:pt idx="4">
                  <c:v>Article 8.5  : Production et prestation de service</c:v>
                </c:pt>
                <c:pt idx="5">
                  <c:v>Article 8.6  : Libération des produits et services</c:v>
                </c:pt>
                <c:pt idx="6">
                  <c:v>Article 8.7  : Maîtrise des éléments de sortie non conformes</c:v>
                </c:pt>
              </c:strCache>
            </c:strRef>
          </c:cat>
          <c:val>
            <c:numRef>
              <c:f>Graphes!$F$117:$F$123</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699819600"/>
        <c:axId val="524641592"/>
      </c:radarChart>
      <c:catAx>
        <c:axId val="69981960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24641592"/>
        <c:crosses val="autoZero"/>
        <c:auto val="1"/>
        <c:lblAlgn val="ctr"/>
        <c:lblOffset val="100"/>
        <c:noMultiLvlLbl val="0"/>
      </c:catAx>
      <c:valAx>
        <c:axId val="52464159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6998196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48616771986699"/>
          <c:y val="0.22079756159512301"/>
          <c:w val="0.36632808769143599"/>
          <c:h val="0.69818982304631305"/>
        </c:manualLayout>
      </c:layout>
      <c:radarChart>
        <c:radarStyle val="marker"/>
        <c:varyColors val="0"/>
        <c:ser>
          <c:idx val="0"/>
          <c:order val="0"/>
          <c:tx>
            <c:v>ISO 9001</c:v>
          </c:tx>
          <c:spPr>
            <a:ln w="28575" cap="rnd">
              <a:solidFill>
                <a:schemeClr val="accent1"/>
              </a:solidFill>
              <a:round/>
            </a:ln>
            <a:effectLst/>
          </c:spPr>
          <c:marker>
            <c:symbol val="none"/>
          </c:marker>
          <c:cat>
            <c:strRef>
              <c:f>Graphes!$A$125:$E$127</c:f>
              <c:strCache>
                <c:ptCount val="3"/>
                <c:pt idx="0">
                  <c:v>Article 9.1  : Surveillance, mesure, analyse et évaluation</c:v>
                </c:pt>
                <c:pt idx="1">
                  <c:v>Article 9.2  : Audit interne</c:v>
                </c:pt>
                <c:pt idx="2">
                  <c:v>Article 9.3  : Revue de direction</c:v>
                </c:pt>
              </c:strCache>
            </c:strRef>
          </c:cat>
          <c:val>
            <c:numRef>
              <c:f>Graphes!$E$125:$E$127</c:f>
              <c:numCache>
                <c:formatCode>0%</c:formatCode>
                <c:ptCount val="3"/>
                <c:pt idx="0">
                  <c:v>0</c:v>
                </c:pt>
                <c:pt idx="1">
                  <c:v>0</c:v>
                </c:pt>
                <c:pt idx="2">
                  <c:v>0</c:v>
                </c:pt>
              </c:numCache>
            </c:numRef>
          </c:val>
        </c:ser>
        <c:ser>
          <c:idx val="1"/>
          <c:order val="1"/>
          <c:tx>
            <c:v>EN 9100</c:v>
          </c:tx>
          <c:spPr>
            <a:ln w="28575" cap="rnd">
              <a:solidFill>
                <a:schemeClr val="accent2"/>
              </a:solidFill>
              <a:round/>
            </a:ln>
            <a:effectLst/>
          </c:spPr>
          <c:marker>
            <c:symbol val="none"/>
          </c:marker>
          <c:cat>
            <c:strRef>
              <c:f>Graphes!$A$125:$E$127</c:f>
              <c:strCache>
                <c:ptCount val="3"/>
                <c:pt idx="0">
                  <c:v>Article 9.1  : Surveillance, mesure, analyse et évaluation</c:v>
                </c:pt>
                <c:pt idx="1">
                  <c:v>Article 9.2  : Audit interne</c:v>
                </c:pt>
                <c:pt idx="2">
                  <c:v>Article 9.3  : Revue de direction</c:v>
                </c:pt>
              </c:strCache>
            </c:strRef>
          </c:cat>
          <c:val>
            <c:numRef>
              <c:f>Graphes!$F$125:$F$127</c:f>
              <c:numCache>
                <c:formatCode>0%</c:formatCode>
                <c:ptCount val="3"/>
                <c:pt idx="0">
                  <c:v>0</c:v>
                </c:pt>
                <c:pt idx="1">
                  <c:v>0</c:v>
                </c:pt>
                <c:pt idx="2">
                  <c:v>0</c:v>
                </c:pt>
              </c:numCache>
            </c:numRef>
          </c:val>
        </c:ser>
        <c:dLbls>
          <c:showLegendKey val="0"/>
          <c:showVal val="0"/>
          <c:showCatName val="0"/>
          <c:showSerName val="0"/>
          <c:showPercent val="0"/>
          <c:showBubbleSize val="0"/>
        </c:dLbls>
        <c:axId val="524642376"/>
        <c:axId val="524642768"/>
      </c:radarChart>
      <c:catAx>
        <c:axId val="52464237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24642768"/>
        <c:crosses val="autoZero"/>
        <c:auto val="1"/>
        <c:lblAlgn val="ctr"/>
        <c:lblOffset val="100"/>
        <c:noMultiLvlLbl val="0"/>
      </c:catAx>
      <c:valAx>
        <c:axId val="524642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mn-lt"/>
                <a:ea typeface="+mn-ea"/>
                <a:cs typeface="+mn-cs"/>
              </a:defRPr>
            </a:pPr>
            <a:endParaRPr lang="fr-FR"/>
          </a:p>
        </c:txPr>
        <c:crossAx val="5246423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69652277245301"/>
          <c:y val="0.13948767220939401"/>
          <c:w val="0.43119087547060803"/>
          <c:h val="0.81919584820606095"/>
        </c:manualLayout>
      </c:layout>
      <c:radarChart>
        <c:radarStyle val="marker"/>
        <c:varyColors val="0"/>
        <c:ser>
          <c:idx val="0"/>
          <c:order val="0"/>
          <c:tx>
            <c:v>ISO 9001</c:v>
          </c:tx>
          <c:spPr>
            <a:ln w="28575" cap="rnd">
              <a:solidFill>
                <a:schemeClr val="accent1"/>
              </a:solidFill>
              <a:round/>
            </a:ln>
            <a:effectLst/>
          </c:spPr>
          <c:marker>
            <c:symbol val="none"/>
          </c:marker>
          <c:cat>
            <c:strRef>
              <c:f>Graphes!$A$129:$E$131</c:f>
              <c:strCache>
                <c:ptCount val="3"/>
                <c:pt idx="0">
                  <c:v>Article 10.1  : Généralités</c:v>
                </c:pt>
                <c:pt idx="1">
                  <c:v>Article 10.2  : Non-conformité et action corrective</c:v>
                </c:pt>
                <c:pt idx="2">
                  <c:v>Article 10.3  : Amélioration continue</c:v>
                </c:pt>
              </c:strCache>
            </c:strRef>
          </c:cat>
          <c:val>
            <c:numRef>
              <c:f>Graphes!$E$129:$E$131</c:f>
              <c:numCache>
                <c:formatCode>0%</c:formatCode>
                <c:ptCount val="3"/>
                <c:pt idx="0">
                  <c:v>0</c:v>
                </c:pt>
                <c:pt idx="1">
                  <c:v>0</c:v>
                </c:pt>
                <c:pt idx="2">
                  <c:v>0</c:v>
                </c:pt>
              </c:numCache>
            </c:numRef>
          </c:val>
        </c:ser>
        <c:ser>
          <c:idx val="1"/>
          <c:order val="1"/>
          <c:tx>
            <c:v>EN 9100</c:v>
          </c:tx>
          <c:spPr>
            <a:ln w="28575" cap="rnd">
              <a:solidFill>
                <a:schemeClr val="accent2"/>
              </a:solidFill>
              <a:round/>
            </a:ln>
            <a:effectLst/>
          </c:spPr>
          <c:marker>
            <c:symbol val="none"/>
          </c:marker>
          <c:cat>
            <c:strRef>
              <c:f>Graphes!$A$129:$E$131</c:f>
              <c:strCache>
                <c:ptCount val="3"/>
                <c:pt idx="0">
                  <c:v>Article 10.1  : Généralités</c:v>
                </c:pt>
                <c:pt idx="1">
                  <c:v>Article 10.2  : Non-conformité et action corrective</c:v>
                </c:pt>
                <c:pt idx="2">
                  <c:v>Article 10.3  : Amélioration continue</c:v>
                </c:pt>
              </c:strCache>
            </c:strRef>
          </c:cat>
          <c:val>
            <c:numRef>
              <c:f>Graphes!$F$129:$F$131</c:f>
              <c:numCache>
                <c:formatCode>0%</c:formatCode>
                <c:ptCount val="3"/>
                <c:pt idx="0">
                  <c:v>0</c:v>
                </c:pt>
                <c:pt idx="1">
                  <c:v>0</c:v>
                </c:pt>
                <c:pt idx="2">
                  <c:v>0</c:v>
                </c:pt>
              </c:numCache>
            </c:numRef>
          </c:val>
        </c:ser>
        <c:dLbls>
          <c:showLegendKey val="0"/>
          <c:showVal val="0"/>
          <c:showCatName val="0"/>
          <c:showSerName val="0"/>
          <c:showPercent val="0"/>
          <c:showBubbleSize val="0"/>
        </c:dLbls>
        <c:axId val="195897032"/>
        <c:axId val="195897424"/>
      </c:radarChart>
      <c:catAx>
        <c:axId val="19589703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195897424"/>
        <c:crosses val="autoZero"/>
        <c:auto val="1"/>
        <c:lblAlgn val="ctr"/>
        <c:lblOffset val="100"/>
        <c:noMultiLvlLbl val="0"/>
      </c:catAx>
      <c:valAx>
        <c:axId val="195897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mn-lt"/>
                <a:ea typeface="+mn-ea"/>
                <a:cs typeface="+mn-cs"/>
              </a:defRPr>
            </a:pPr>
            <a:endParaRPr lang="fr-FR"/>
          </a:p>
        </c:txPr>
        <c:crossAx val="1958970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40972</xdr:colOff>
      <xdr:row>0</xdr:row>
      <xdr:rowOff>91484</xdr:rowOff>
    </xdr:from>
    <xdr:to>
      <xdr:col>1</xdr:col>
      <xdr:colOff>9498</xdr:colOff>
      <xdr:row>0</xdr:row>
      <xdr:rowOff>355600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72" y="281984"/>
          <a:ext cx="806726" cy="264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1364191</xdr:colOff>
      <xdr:row>1</xdr:row>
      <xdr:rowOff>84763</xdr:rowOff>
    </xdr:from>
    <xdr:to>
      <xdr:col>6</xdr:col>
      <xdr:colOff>2212322</xdr:colOff>
      <xdr:row>1</xdr:row>
      <xdr:rowOff>417932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1241" y="227638"/>
          <a:ext cx="848131" cy="3331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88901</xdr:colOff>
      <xdr:row>2</xdr:row>
      <xdr:rowOff>44450</xdr:rowOff>
    </xdr:from>
    <xdr:to>
      <xdr:col>0</xdr:col>
      <xdr:colOff>650851</xdr:colOff>
      <xdr:row>2</xdr:row>
      <xdr:rowOff>266700</xdr:rowOff>
    </xdr:to>
    <xdr:pic>
      <xdr:nvPicPr>
        <xdr:cNvPr id="13" name="Image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1" y="222250"/>
          <a:ext cx="561950" cy="222250"/>
        </a:xfrm>
        <a:prstGeom prst="rect">
          <a:avLst/>
        </a:prstGeom>
      </xdr:spPr>
    </xdr:pic>
    <xdr:clientData/>
  </xdr:twoCellAnchor>
  <xdr:twoCellAnchor>
    <xdr:from>
      <xdr:col>0</xdr:col>
      <xdr:colOff>127000</xdr:colOff>
      <xdr:row>9</xdr:row>
      <xdr:rowOff>146051</xdr:rowOff>
    </xdr:from>
    <xdr:to>
      <xdr:col>3</xdr:col>
      <xdr:colOff>609600</xdr:colOff>
      <xdr:row>22</xdr:row>
      <xdr:rowOff>101600</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703789</xdr:colOff>
      <xdr:row>23</xdr:row>
      <xdr:rowOff>275166</xdr:rowOff>
    </xdr:from>
    <xdr:to>
      <xdr:col>3</xdr:col>
      <xdr:colOff>179917</xdr:colOff>
      <xdr:row>31</xdr:row>
      <xdr:rowOff>169334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439207</xdr:colOff>
      <xdr:row>32</xdr:row>
      <xdr:rowOff>215901</xdr:rowOff>
    </xdr:from>
    <xdr:to>
      <xdr:col>3</xdr:col>
      <xdr:colOff>343957</xdr:colOff>
      <xdr:row>40</xdr:row>
      <xdr:rowOff>215901</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396873</xdr:colOff>
      <xdr:row>42</xdr:row>
      <xdr:rowOff>31751</xdr:rowOff>
    </xdr:from>
    <xdr:to>
      <xdr:col>3</xdr:col>
      <xdr:colOff>301623</xdr:colOff>
      <xdr:row>49</xdr:row>
      <xdr:rowOff>228601</xdr:rowOff>
    </xdr:to>
    <xdr:graphicFrame macro="">
      <xdr:nvGraphicFramePr>
        <xdr:cNvPr id="25" name="Graphique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555626</xdr:colOff>
      <xdr:row>50</xdr:row>
      <xdr:rowOff>252940</xdr:rowOff>
    </xdr:from>
    <xdr:to>
      <xdr:col>3</xdr:col>
      <xdr:colOff>460376</xdr:colOff>
      <xdr:row>59</xdr:row>
      <xdr:rowOff>138640</xdr:rowOff>
    </xdr:to>
    <xdr:graphicFrame macro="">
      <xdr:nvGraphicFramePr>
        <xdr:cNvPr id="26" name="Graphique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473073</xdr:colOff>
      <xdr:row>60</xdr:row>
      <xdr:rowOff>114300</xdr:rowOff>
    </xdr:from>
    <xdr:to>
      <xdr:col>3</xdr:col>
      <xdr:colOff>25400</xdr:colOff>
      <xdr:row>67</xdr:row>
      <xdr:rowOff>200439</xdr:rowOff>
    </xdr:to>
    <xdr:graphicFrame macro="">
      <xdr:nvGraphicFramePr>
        <xdr:cNvPr id="27" name="Graphique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492124</xdr:colOff>
      <xdr:row>68</xdr:row>
      <xdr:rowOff>279400</xdr:rowOff>
    </xdr:from>
    <xdr:to>
      <xdr:col>3</xdr:col>
      <xdr:colOff>396874</xdr:colOff>
      <xdr:row>76</xdr:row>
      <xdr:rowOff>203200</xdr:rowOff>
    </xdr:to>
    <xdr:graphicFrame macro="">
      <xdr:nvGraphicFramePr>
        <xdr:cNvPr id="28" name="Graphique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492125</xdr:colOff>
      <xdr:row>78</xdr:row>
      <xdr:rowOff>1057</xdr:rowOff>
    </xdr:from>
    <xdr:to>
      <xdr:col>3</xdr:col>
      <xdr:colOff>396875</xdr:colOff>
      <xdr:row>85</xdr:row>
      <xdr:rowOff>190501</xdr:rowOff>
    </xdr:to>
    <xdr:graphicFrame macro="">
      <xdr:nvGraphicFramePr>
        <xdr:cNvPr id="29" name="Graphique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36"/>
  <sheetViews>
    <sheetView view="pageLayout" topLeftCell="A31" zoomScale="160" zoomScalePageLayoutView="160" workbookViewId="0">
      <selection activeCell="C35" sqref="C35:D35"/>
    </sheetView>
  </sheetViews>
  <sheetFormatPr baseColWidth="10" defaultColWidth="11.42578125" defaultRowHeight="15" x14ac:dyDescent="0.25"/>
  <cols>
    <col min="1" max="1" width="10.5703125" style="1" customWidth="1"/>
    <col min="2" max="2" width="8.42578125" style="1" customWidth="1"/>
    <col min="3" max="6" width="11.85546875" style="1" customWidth="1"/>
    <col min="7" max="7" width="14.140625" style="1" customWidth="1"/>
    <col min="8" max="8" width="25" style="1" customWidth="1"/>
    <col min="9" max="16384" width="11.42578125" style="1"/>
  </cols>
  <sheetData>
    <row r="1" spans="1:8" ht="33.950000000000003" customHeight="1" x14ac:dyDescent="0.25">
      <c r="A1" s="18"/>
      <c r="B1" s="248" t="s">
        <v>139</v>
      </c>
      <c r="C1" s="248"/>
      <c r="D1" s="248"/>
      <c r="E1" s="248"/>
      <c r="F1" s="248"/>
      <c r="G1" s="249"/>
      <c r="H1" s="7"/>
    </row>
    <row r="2" spans="1:8" ht="12" customHeight="1" x14ac:dyDescent="0.25">
      <c r="A2" s="245" t="s">
        <v>126</v>
      </c>
      <c r="B2" s="246"/>
      <c r="C2" s="246"/>
      <c r="D2" s="246"/>
      <c r="E2" s="246"/>
      <c r="F2" s="246"/>
      <c r="G2" s="247"/>
      <c r="H2" s="7"/>
    </row>
    <row r="3" spans="1:8" ht="21.95" customHeight="1" x14ac:dyDescent="0.25">
      <c r="A3" s="250" t="s">
        <v>562</v>
      </c>
      <c r="B3" s="251"/>
      <c r="C3" s="251"/>
      <c r="D3" s="251"/>
      <c r="E3" s="251"/>
      <c r="F3" s="251"/>
      <c r="G3" s="252"/>
      <c r="H3" s="7"/>
    </row>
    <row r="4" spans="1:8" ht="21.95" customHeight="1" x14ac:dyDescent="0.25">
      <c r="A4" s="253" t="s">
        <v>563</v>
      </c>
      <c r="B4" s="254"/>
      <c r="C4" s="254"/>
      <c r="D4" s="254"/>
      <c r="E4" s="254"/>
      <c r="F4" s="254"/>
      <c r="G4" s="255"/>
      <c r="H4" s="7"/>
    </row>
    <row r="5" spans="1:8" ht="17.100000000000001" customHeight="1" x14ac:dyDescent="0.25">
      <c r="A5" s="256" t="s">
        <v>120</v>
      </c>
      <c r="B5" s="257"/>
      <c r="C5" s="258"/>
      <c r="D5" s="243" t="s">
        <v>121</v>
      </c>
      <c r="E5" s="243"/>
      <c r="F5" s="243"/>
      <c r="G5" s="244"/>
      <c r="H5" s="7"/>
    </row>
    <row r="6" spans="1:8" ht="17.100000000000001" customHeight="1" x14ac:dyDescent="0.25">
      <c r="A6" s="234" t="s">
        <v>127</v>
      </c>
      <c r="B6" s="235"/>
      <c r="C6" s="236"/>
      <c r="D6" s="228" t="s">
        <v>58</v>
      </c>
      <c r="E6" s="228"/>
      <c r="F6" s="228"/>
      <c r="G6" s="229"/>
      <c r="H6" s="8"/>
    </row>
    <row r="7" spans="1:8" ht="17.100000000000001" customHeight="1" x14ac:dyDescent="0.25">
      <c r="A7" s="237" t="s">
        <v>105</v>
      </c>
      <c r="B7" s="238"/>
      <c r="C7" s="239"/>
      <c r="D7" s="232" t="s">
        <v>117</v>
      </c>
      <c r="E7" s="232"/>
      <c r="F7" s="232"/>
      <c r="G7" s="233"/>
      <c r="H7" s="8"/>
    </row>
    <row r="8" spans="1:8" ht="17.100000000000001" customHeight="1" x14ac:dyDescent="0.25">
      <c r="A8" s="234" t="s">
        <v>106</v>
      </c>
      <c r="B8" s="235"/>
      <c r="C8" s="236"/>
      <c r="D8" s="232" t="s">
        <v>118</v>
      </c>
      <c r="E8" s="232"/>
      <c r="F8" s="232"/>
      <c r="G8" s="233"/>
      <c r="H8" s="8"/>
    </row>
    <row r="9" spans="1:8" ht="17.100000000000001" customHeight="1" x14ac:dyDescent="0.25">
      <c r="A9" s="240" t="s">
        <v>116</v>
      </c>
      <c r="B9" s="241"/>
      <c r="C9" s="242"/>
      <c r="D9" s="230" t="s">
        <v>119</v>
      </c>
      <c r="E9" s="230"/>
      <c r="F9" s="230"/>
      <c r="G9" s="231"/>
      <c r="H9" s="8"/>
    </row>
    <row r="10" spans="1:8" x14ac:dyDescent="0.25">
      <c r="A10" s="219" t="s">
        <v>59</v>
      </c>
      <c r="B10" s="220"/>
      <c r="C10" s="220"/>
      <c r="D10" s="220"/>
      <c r="E10" s="220"/>
      <c r="F10" s="220"/>
      <c r="G10" s="221"/>
      <c r="H10" s="8"/>
    </row>
    <row r="11" spans="1:8" x14ac:dyDescent="0.25">
      <c r="A11" s="222" t="s">
        <v>60</v>
      </c>
      <c r="B11" s="223"/>
      <c r="C11" s="224" t="s">
        <v>61</v>
      </c>
      <c r="D11" s="224"/>
      <c r="E11" s="224"/>
      <c r="F11" s="224"/>
      <c r="G11" s="225"/>
      <c r="H11" s="8"/>
    </row>
    <row r="12" spans="1:8" x14ac:dyDescent="0.25">
      <c r="A12" s="226" t="s">
        <v>108</v>
      </c>
      <c r="B12" s="227"/>
      <c r="C12" s="224" t="s">
        <v>62</v>
      </c>
      <c r="D12" s="224"/>
      <c r="E12" s="224"/>
      <c r="F12" s="224"/>
      <c r="G12" s="225"/>
      <c r="H12" s="8"/>
    </row>
    <row r="13" spans="1:8" x14ac:dyDescent="0.25">
      <c r="A13" s="259" t="s">
        <v>63</v>
      </c>
      <c r="B13" s="260"/>
      <c r="C13" s="261" t="s">
        <v>64</v>
      </c>
      <c r="D13" s="261"/>
      <c r="E13" s="261"/>
      <c r="F13" s="261"/>
      <c r="G13" s="262"/>
      <c r="H13" s="8"/>
    </row>
    <row r="14" spans="1:8" x14ac:dyDescent="0.25">
      <c r="A14" s="263" t="s">
        <v>109</v>
      </c>
      <c r="B14" s="264"/>
      <c r="C14" s="261" t="s">
        <v>65</v>
      </c>
      <c r="D14" s="261"/>
      <c r="E14" s="261"/>
      <c r="F14" s="261"/>
      <c r="G14" s="262"/>
      <c r="H14" s="8"/>
    </row>
    <row r="15" spans="1:8" x14ac:dyDescent="0.25">
      <c r="A15" s="259" t="s">
        <v>66</v>
      </c>
      <c r="B15" s="260"/>
      <c r="C15" s="261" t="s">
        <v>67</v>
      </c>
      <c r="D15" s="261"/>
      <c r="E15" s="261"/>
      <c r="F15" s="261"/>
      <c r="G15" s="262"/>
      <c r="H15" s="8"/>
    </row>
    <row r="16" spans="1:8" ht="15" customHeight="1" x14ac:dyDescent="0.25">
      <c r="A16" s="290" t="s">
        <v>564</v>
      </c>
      <c r="B16" s="291"/>
      <c r="C16" s="261" t="s">
        <v>68</v>
      </c>
      <c r="D16" s="261"/>
      <c r="E16" s="261"/>
      <c r="F16" s="261"/>
      <c r="G16" s="262"/>
      <c r="H16" s="8"/>
    </row>
    <row r="17" spans="1:12" x14ac:dyDescent="0.25">
      <c r="A17" s="290"/>
      <c r="B17" s="291"/>
      <c r="C17" s="261" t="s">
        <v>69</v>
      </c>
      <c r="D17" s="261"/>
      <c r="E17" s="261"/>
      <c r="F17" s="261"/>
      <c r="G17" s="262"/>
      <c r="H17" s="8"/>
    </row>
    <row r="18" spans="1:12" x14ac:dyDescent="0.25">
      <c r="A18" s="259" t="s">
        <v>70</v>
      </c>
      <c r="B18" s="260"/>
      <c r="C18" s="261" t="s">
        <v>207</v>
      </c>
      <c r="D18" s="261"/>
      <c r="E18" s="261"/>
      <c r="F18" s="261"/>
      <c r="G18" s="262"/>
      <c r="H18" s="8"/>
    </row>
    <row r="19" spans="1:12" ht="18.75" customHeight="1" x14ac:dyDescent="0.25">
      <c r="A19" s="287" t="s">
        <v>546</v>
      </c>
      <c r="B19" s="288"/>
      <c r="C19" s="235" t="s">
        <v>206</v>
      </c>
      <c r="D19" s="235"/>
      <c r="E19" s="235"/>
      <c r="F19" s="235"/>
      <c r="G19" s="236"/>
      <c r="H19" s="8"/>
    </row>
    <row r="20" spans="1:12" s="82" customFormat="1" ht="21" customHeight="1" x14ac:dyDescent="0.25">
      <c r="A20" s="289" t="s">
        <v>110</v>
      </c>
      <c r="B20" s="289"/>
      <c r="C20" s="289"/>
      <c r="D20" s="289"/>
      <c r="E20" s="289"/>
      <c r="F20" s="289"/>
      <c r="G20" s="289"/>
      <c r="H20" s="81"/>
    </row>
    <row r="21" spans="1:12" s="82" customFormat="1" ht="21" customHeight="1" x14ac:dyDescent="0.25">
      <c r="A21" s="271" t="s">
        <v>102</v>
      </c>
      <c r="B21" s="272"/>
      <c r="C21" s="272"/>
      <c r="D21" s="272"/>
      <c r="E21" s="272"/>
      <c r="F21" s="272"/>
      <c r="G21" s="273"/>
      <c r="H21" s="81"/>
    </row>
    <row r="22" spans="1:12" s="82" customFormat="1" ht="21" customHeight="1" x14ac:dyDescent="0.25">
      <c r="A22" s="274" t="s">
        <v>550</v>
      </c>
      <c r="B22" s="275"/>
      <c r="C22" s="275"/>
      <c r="D22" s="275"/>
      <c r="E22" s="275"/>
      <c r="F22" s="275"/>
      <c r="G22" s="276"/>
      <c r="H22" s="81"/>
    </row>
    <row r="23" spans="1:12" s="82" customFormat="1" ht="21" customHeight="1" x14ac:dyDescent="0.25">
      <c r="A23" s="277" t="s">
        <v>71</v>
      </c>
      <c r="B23" s="277"/>
      <c r="C23" s="277"/>
      <c r="D23" s="277"/>
      <c r="E23" s="277"/>
      <c r="F23" s="277"/>
      <c r="G23" s="277"/>
      <c r="H23" s="81"/>
    </row>
    <row r="24" spans="1:12" s="82" customFormat="1" ht="21" customHeight="1" x14ac:dyDescent="0.25">
      <c r="A24" s="278" t="s">
        <v>565</v>
      </c>
      <c r="B24" s="279"/>
      <c r="C24" s="279"/>
      <c r="D24" s="279"/>
      <c r="E24" s="279"/>
      <c r="F24" s="279"/>
      <c r="G24" s="280"/>
      <c r="H24" s="81"/>
    </row>
    <row r="25" spans="1:12" ht="30" customHeight="1" x14ac:dyDescent="0.25">
      <c r="A25" s="152" t="s">
        <v>544</v>
      </c>
      <c r="B25" s="36" t="s">
        <v>129</v>
      </c>
      <c r="C25" s="281" t="s">
        <v>200</v>
      </c>
      <c r="D25" s="282"/>
      <c r="E25" s="282"/>
      <c r="F25" s="282"/>
      <c r="G25" s="283"/>
    </row>
    <row r="26" spans="1:12" ht="30.75" customHeight="1" x14ac:dyDescent="0.25">
      <c r="A26" s="127" t="s">
        <v>551</v>
      </c>
      <c r="B26" s="128" t="s">
        <v>558</v>
      </c>
      <c r="C26" s="284" t="s">
        <v>551</v>
      </c>
      <c r="D26" s="285"/>
      <c r="E26" s="285"/>
      <c r="F26" s="285"/>
      <c r="G26" s="286"/>
      <c r="H26" s="126"/>
    </row>
    <row r="27" spans="1:12" ht="30.75" customHeight="1" x14ac:dyDescent="0.25">
      <c r="A27" s="127" t="s">
        <v>573</v>
      </c>
      <c r="B27" s="128">
        <v>0</v>
      </c>
      <c r="C27" s="284" t="s">
        <v>138</v>
      </c>
      <c r="D27" s="285"/>
      <c r="E27" s="285"/>
      <c r="F27" s="285"/>
      <c r="G27" s="286"/>
    </row>
    <row r="28" spans="1:12" ht="27.75" customHeight="1" x14ac:dyDescent="0.25">
      <c r="A28" s="127" t="s">
        <v>575</v>
      </c>
      <c r="B28" s="128">
        <v>1</v>
      </c>
      <c r="C28" s="284" t="s">
        <v>574</v>
      </c>
      <c r="D28" s="285"/>
      <c r="E28" s="285"/>
      <c r="F28" s="285"/>
      <c r="G28" s="286"/>
    </row>
    <row r="29" spans="1:12" ht="27.75" customHeight="1" x14ac:dyDescent="0.25">
      <c r="A29" s="127" t="s">
        <v>74</v>
      </c>
      <c r="B29" s="128">
        <v>1</v>
      </c>
      <c r="C29" s="284" t="s">
        <v>557</v>
      </c>
      <c r="D29" s="285"/>
      <c r="E29" s="285"/>
      <c r="F29" s="285"/>
      <c r="G29" s="286"/>
      <c r="H29"/>
      <c r="I29"/>
      <c r="J29" s="65"/>
      <c r="K29" s="66"/>
      <c r="L29"/>
    </row>
    <row r="30" spans="1:12" ht="18.95" customHeight="1" x14ac:dyDescent="0.25">
      <c r="A30" s="265" t="s">
        <v>205</v>
      </c>
      <c r="B30" s="266"/>
      <c r="C30" s="266"/>
      <c r="D30" s="266"/>
      <c r="E30" s="266"/>
      <c r="F30" s="266"/>
      <c r="G30" s="267"/>
      <c r="H30" s="9"/>
    </row>
    <row r="31" spans="1:12" ht="31.5" customHeight="1" x14ac:dyDescent="0.25">
      <c r="A31" s="37" t="s">
        <v>98</v>
      </c>
      <c r="B31" s="37" t="s">
        <v>99</v>
      </c>
      <c r="C31" s="269" t="s">
        <v>204</v>
      </c>
      <c r="D31" s="270"/>
      <c r="E31" s="268" t="s">
        <v>201</v>
      </c>
      <c r="F31" s="268"/>
      <c r="G31" s="268"/>
      <c r="H31" s="9"/>
    </row>
    <row r="32" spans="1:12" ht="24" customHeight="1" x14ac:dyDescent="0.25">
      <c r="A32" s="212">
        <v>0</v>
      </c>
      <c r="B32" s="212">
        <f>IF((A33-0.01)&lt;=A32,"Incompatible !",A33-0.01)</f>
        <v>0.28999999999999998</v>
      </c>
      <c r="C32" s="214" t="s">
        <v>56</v>
      </c>
      <c r="D32" s="215"/>
      <c r="E32" s="216" t="s">
        <v>111</v>
      </c>
      <c r="F32" s="217"/>
      <c r="G32" s="218"/>
      <c r="H32" s="9"/>
    </row>
    <row r="33" spans="1:8" ht="27.75" customHeight="1" x14ac:dyDescent="0.25">
      <c r="A33" s="212">
        <v>0.3</v>
      </c>
      <c r="B33" s="212">
        <f>IF((A33-0.01)&lt;=A32,"Incompatible ! : augmentez le %",IF((A33+0.01)&gt;=A34,"Incompatible ! : baissez le %",A34-0.01))</f>
        <v>0.59</v>
      </c>
      <c r="C33" s="214" t="s">
        <v>72</v>
      </c>
      <c r="D33" s="215"/>
      <c r="E33" s="216" t="s">
        <v>112</v>
      </c>
      <c r="F33" s="217"/>
      <c r="G33" s="218"/>
      <c r="H33" s="9"/>
    </row>
    <row r="34" spans="1:8" ht="26.25" customHeight="1" x14ac:dyDescent="0.25">
      <c r="A34" s="212">
        <v>0.6</v>
      </c>
      <c r="B34" s="212">
        <f>IF((A34-0.01)&lt;=A33,"Incompatible ! : augmentez le %",IF((A34+0.01)&gt;=A35,"Incompatible ! : baissez le %",A35-0.01))</f>
        <v>0.79</v>
      </c>
      <c r="C34" s="214" t="s">
        <v>73</v>
      </c>
      <c r="D34" s="215"/>
      <c r="E34" s="213" t="s">
        <v>113</v>
      </c>
      <c r="F34" s="213"/>
      <c r="G34" s="213"/>
      <c r="H34" s="9"/>
    </row>
    <row r="35" spans="1:8" ht="26.25" customHeight="1" x14ac:dyDescent="0.25">
      <c r="A35" s="212">
        <v>0.8</v>
      </c>
      <c r="B35" s="212">
        <v>0.99</v>
      </c>
      <c r="C35" s="214" t="s">
        <v>74</v>
      </c>
      <c r="D35" s="215"/>
      <c r="E35" s="213" t="s">
        <v>114</v>
      </c>
      <c r="F35" s="213"/>
      <c r="G35" s="213"/>
      <c r="H35" s="9"/>
    </row>
    <row r="36" spans="1:8" ht="30" customHeight="1" x14ac:dyDescent="0.25">
      <c r="A36" s="212">
        <v>0.99</v>
      </c>
      <c r="B36" s="212">
        <f>IF((A35-0.01)&lt;=A34,"Incompatible ! : augmentez le %",IF((A35)&gt;=1,"Incompatible ! : baissez le %",1))</f>
        <v>1</v>
      </c>
      <c r="C36" s="214" t="s">
        <v>203</v>
      </c>
      <c r="D36" s="215"/>
      <c r="E36" s="213" t="s">
        <v>202</v>
      </c>
      <c r="F36" s="213"/>
      <c r="G36" s="213"/>
      <c r="H36" s="6"/>
    </row>
  </sheetData>
  <sheetProtection sheet="1" objects="1" scenarios="1" formatCells="0" formatColumns="0" formatRows="0"/>
  <customSheetViews>
    <customSheetView guid="{C04EE900-347E-40AF-A329-1A9B259161F0}">
      <selection activeCell="K14" sqref="K14"/>
      <pageMargins left="0.7" right="0.7" top="0.75" bottom="0.75" header="0.3" footer="0.3"/>
      <pageSetup paperSize="9" orientation="portrait"/>
    </customSheetView>
  </customSheetViews>
  <mergeCells count="55">
    <mergeCell ref="A19:B19"/>
    <mergeCell ref="C19:G19"/>
    <mergeCell ref="A20:G20"/>
    <mergeCell ref="A16:B17"/>
    <mergeCell ref="C16:G16"/>
    <mergeCell ref="C17:G17"/>
    <mergeCell ref="A18:B18"/>
    <mergeCell ref="C18:G18"/>
    <mergeCell ref="A30:G30"/>
    <mergeCell ref="E31:G31"/>
    <mergeCell ref="C31:D31"/>
    <mergeCell ref="A21:G21"/>
    <mergeCell ref="A22:G22"/>
    <mergeCell ref="A23:G23"/>
    <mergeCell ref="A24:G24"/>
    <mergeCell ref="C25:G25"/>
    <mergeCell ref="C27:G27"/>
    <mergeCell ref="C28:G28"/>
    <mergeCell ref="C29:G29"/>
    <mergeCell ref="C26:G26"/>
    <mergeCell ref="A13:B13"/>
    <mergeCell ref="C13:G13"/>
    <mergeCell ref="A14:B14"/>
    <mergeCell ref="C14:G14"/>
    <mergeCell ref="A15:B15"/>
    <mergeCell ref="C15:G15"/>
    <mergeCell ref="D5:G5"/>
    <mergeCell ref="A2:G2"/>
    <mergeCell ref="B1:G1"/>
    <mergeCell ref="A3:G3"/>
    <mergeCell ref="A4:G4"/>
    <mergeCell ref="A5:C5"/>
    <mergeCell ref="A10:G10"/>
    <mergeCell ref="A11:B11"/>
    <mergeCell ref="C11:G11"/>
    <mergeCell ref="A12:B12"/>
    <mergeCell ref="D6:G6"/>
    <mergeCell ref="C12:G12"/>
    <mergeCell ref="D9:G9"/>
    <mergeCell ref="D7:G7"/>
    <mergeCell ref="D8:G8"/>
    <mergeCell ref="A6:C6"/>
    <mergeCell ref="A7:C7"/>
    <mergeCell ref="A8:C8"/>
    <mergeCell ref="A9:C9"/>
    <mergeCell ref="E36:G36"/>
    <mergeCell ref="C32:D32"/>
    <mergeCell ref="C33:D33"/>
    <mergeCell ref="C34:D34"/>
    <mergeCell ref="C35:D35"/>
    <mergeCell ref="C36:D36"/>
    <mergeCell ref="E35:G35"/>
    <mergeCell ref="E32:G32"/>
    <mergeCell ref="E33:G33"/>
    <mergeCell ref="E34:G34"/>
  </mergeCells>
  <phoneticPr fontId="15" type="noConversion"/>
  <conditionalFormatting sqref="J29">
    <cfRule type="containsText" dxfId="133" priority="1" operator="containsText" text="OA">
      <formula>NOT(ISERROR(SEARCH("OA",J29)))</formula>
    </cfRule>
    <cfRule type="containsText" dxfId="132" priority="2" operator="containsText" text="NC">
      <formula>NOT(ISERROR(SEARCH("NC",J29)))</formula>
    </cfRule>
    <cfRule type="containsText" dxfId="131" priority="3" operator="containsText" text="C">
      <formula>NOT(ISERROR(SEARCH("C",J29)))</formula>
    </cfRule>
    <cfRule type="containsText" dxfId="130" priority="4" operator="containsText" text="NA">
      <formula>NOT(ISERROR(SEARCH("NA",J29)))</formula>
    </cfRule>
  </conditionalFormatting>
  <pageMargins left="0.5868503937007874" right="0.5868503937007874" top="0.5" bottom="0.48000000000000004" header="0.30000000000000004" footer="0.30000000000000004"/>
  <pageSetup paperSize="9" orientation="portrait" r:id="rId1"/>
  <headerFooter>
    <oddHeader>&amp;L&amp;"Arial Narrow,Normal"&amp;6 UTC  - Master Qualité -  www.utc.fr/master-qualite -  réf n° 396&amp;C&amp;"Arial Narrow,Normal"&amp;6Onglet : &amp;A&amp;R&amp;"Arial Narrow,Normal"&amp;6Fichier : &amp;F</oddHeader>
    <oddFooter>&amp;L&amp;"Arial Narrow,Normal"&amp;6Version du 04 Juillet 2017&amp;C&amp;"Arial Narrow,Normal"&amp;6© KBOUBI Ameni : amani.kboubi@gmail.com&amp;R&amp;"Arial Narrow,Normal"&amp;6&amp;P/&amp;N</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2:P391"/>
  <sheetViews>
    <sheetView view="pageLayout" topLeftCell="A139" zoomScaleNormal="120" workbookViewId="0">
      <selection activeCell="C5" sqref="C5"/>
    </sheetView>
  </sheetViews>
  <sheetFormatPr baseColWidth="10" defaultColWidth="10.7109375" defaultRowHeight="11.25" outlineLevelRow="2" x14ac:dyDescent="0.25"/>
  <cols>
    <col min="1" max="1" width="6.28515625" style="12" customWidth="1"/>
    <col min="2" max="2" width="31.7109375" style="11" customWidth="1"/>
    <col min="3" max="3" width="18.42578125" style="3" customWidth="1"/>
    <col min="4" max="4" width="18" style="5" customWidth="1"/>
    <col min="5" max="5" width="16" style="5" customWidth="1"/>
    <col min="6" max="6" width="5.7109375" style="13" customWidth="1"/>
    <col min="7" max="7" width="32.42578125" style="13" customWidth="1"/>
    <col min="8" max="8" width="10.7109375" style="11"/>
    <col min="9" max="9" width="22.140625" style="11" customWidth="1"/>
    <col min="10" max="16384" width="10.7109375" style="11"/>
  </cols>
  <sheetData>
    <row r="2" spans="1:16" ht="36.950000000000003" customHeight="1" x14ac:dyDescent="0.25">
      <c r="A2" s="306" t="str">
        <f>'Page accueil'!B1</f>
        <v>Outil de bi-diagnostic des normes ISO 9001:2015 et EN 9100:2016</v>
      </c>
      <c r="B2" s="307"/>
      <c r="C2" s="307"/>
      <c r="D2" s="307"/>
      <c r="E2" s="307"/>
      <c r="F2" s="308"/>
      <c r="G2" s="31"/>
    </row>
    <row r="3" spans="1:16" ht="14.1" customHeight="1" x14ac:dyDescent="0.25">
      <c r="A3" s="318" t="s">
        <v>126</v>
      </c>
      <c r="B3" s="319"/>
      <c r="C3" s="246"/>
      <c r="D3" s="246"/>
      <c r="E3" s="246"/>
      <c r="F3" s="246"/>
      <c r="G3" s="247"/>
    </row>
    <row r="4" spans="1:16" ht="39" customHeight="1" x14ac:dyDescent="0.25">
      <c r="A4" s="320" t="str">
        <f>'Page accueil'!A5</f>
        <v>Nom de l'organisme :</v>
      </c>
      <c r="B4" s="321"/>
      <c r="C4" s="83" t="s">
        <v>121</v>
      </c>
      <c r="D4" s="296" t="s">
        <v>196</v>
      </c>
      <c r="E4" s="297"/>
      <c r="F4" s="327" t="s">
        <v>208</v>
      </c>
      <c r="G4" s="328"/>
    </row>
    <row r="5" spans="1:16" ht="15" customHeight="1" x14ac:dyDescent="0.25">
      <c r="A5" s="322" t="str">
        <f>'Page accueil'!A6</f>
        <v>Resp. Qualité et Affaires Règlementaires :</v>
      </c>
      <c r="B5" s="323"/>
      <c r="C5" s="83" t="s">
        <v>208</v>
      </c>
      <c r="D5" s="298" t="s">
        <v>123</v>
      </c>
      <c r="E5" s="299"/>
      <c r="F5" s="292" t="s">
        <v>117</v>
      </c>
      <c r="G5" s="329"/>
    </row>
    <row r="6" spans="1:16" s="10" customFormat="1" ht="15" customHeight="1" x14ac:dyDescent="0.25">
      <c r="A6" s="322" t="str">
        <f>'Page accueil'!A7</f>
        <v xml:space="preserve">Email : </v>
      </c>
      <c r="B6" s="323"/>
      <c r="C6" s="83" t="s">
        <v>117</v>
      </c>
      <c r="D6" s="300" t="s">
        <v>82</v>
      </c>
      <c r="E6" s="301"/>
      <c r="F6" s="292" t="s">
        <v>208</v>
      </c>
      <c r="G6" s="293"/>
    </row>
    <row r="7" spans="1:16" s="10" customFormat="1" ht="15" customHeight="1" x14ac:dyDescent="0.25">
      <c r="A7" s="324" t="str">
        <f>'Page accueil'!A8</f>
        <v>Téléphone :</v>
      </c>
      <c r="B7" s="325"/>
      <c r="C7" s="83" t="s">
        <v>209</v>
      </c>
      <c r="D7" s="302" t="s">
        <v>122</v>
      </c>
      <c r="E7" s="303"/>
      <c r="F7" s="294" t="s">
        <v>210</v>
      </c>
      <c r="G7" s="295"/>
    </row>
    <row r="8" spans="1:16" s="10" customFormat="1" ht="14.1" customHeight="1" x14ac:dyDescent="0.25">
      <c r="A8" s="309" t="s">
        <v>195</v>
      </c>
      <c r="B8" s="310"/>
      <c r="C8" s="311"/>
      <c r="D8" s="311"/>
      <c r="E8" s="311"/>
      <c r="F8" s="311"/>
      <c r="G8" s="312"/>
    </row>
    <row r="9" spans="1:16" s="10" customFormat="1" ht="33.950000000000003" customHeight="1" x14ac:dyDescent="0.25">
      <c r="A9" s="330" t="s">
        <v>560</v>
      </c>
      <c r="B9" s="330"/>
      <c r="C9" s="330"/>
      <c r="D9" s="331" t="s">
        <v>561</v>
      </c>
      <c r="E9" s="331"/>
      <c r="F9" s="331"/>
      <c r="G9" s="331"/>
    </row>
    <row r="10" spans="1:16" s="10" customFormat="1" ht="14.1" customHeight="1" x14ac:dyDescent="0.25">
      <c r="A10" s="326" t="s">
        <v>542</v>
      </c>
      <c r="B10" s="311"/>
      <c r="C10" s="311"/>
      <c r="D10" s="311"/>
      <c r="E10" s="311"/>
      <c r="F10" s="311"/>
      <c r="G10" s="312"/>
    </row>
    <row r="11" spans="1:16" ht="45" customHeight="1" x14ac:dyDescent="0.25">
      <c r="A11" s="153" t="s">
        <v>199</v>
      </c>
      <c r="B11" s="153" t="s">
        <v>566</v>
      </c>
      <c r="C11" s="153" t="s">
        <v>104</v>
      </c>
      <c r="D11" s="136" t="s">
        <v>197</v>
      </c>
      <c r="E11" s="92" t="s">
        <v>198</v>
      </c>
      <c r="F11" s="314" t="s">
        <v>103</v>
      </c>
      <c r="G11" s="314"/>
    </row>
    <row r="12" spans="1:16" s="14" customFormat="1" ht="27.95" customHeight="1" x14ac:dyDescent="0.25">
      <c r="A12" s="130">
        <v>4</v>
      </c>
      <c r="B12" s="130" t="s">
        <v>140</v>
      </c>
      <c r="C12" s="155" t="str">
        <f>IFERROR(VLOOKUP(D12,'Page accueil'!$A$32:$E$35,3),"")</f>
        <v/>
      </c>
      <c r="D12" s="137" t="str">
        <f>IFERROR(AVERAGE(D13,D15,D17,D20),"")</f>
        <v/>
      </c>
      <c r="E12" s="33" t="str">
        <f>IFERROR(AVERAGE(E13,E15,E17,E20),"")</f>
        <v/>
      </c>
      <c r="F12" s="305" t="s">
        <v>100</v>
      </c>
      <c r="G12" s="305"/>
    </row>
    <row r="13" spans="1:16" s="14" customFormat="1" ht="30" customHeight="1" outlineLevel="1" x14ac:dyDescent="0.25">
      <c r="A13" s="135" t="s">
        <v>21</v>
      </c>
      <c r="B13" s="135" t="s">
        <v>141</v>
      </c>
      <c r="C13" s="156" t="str">
        <f>IFERROR(VLOOKUP(D13,'Page accueil'!$A$32:$E$35,3),"")</f>
        <v/>
      </c>
      <c r="D13" s="137" t="str">
        <f>IFERROR(AVERAGE(D14),"")</f>
        <v/>
      </c>
      <c r="E13" s="33" t="str">
        <f>IFERROR(AVERAGE(E14),"")</f>
        <v/>
      </c>
      <c r="F13" s="305" t="s">
        <v>100</v>
      </c>
      <c r="G13" s="305"/>
      <c r="K13" s="11"/>
      <c r="L13" s="11"/>
      <c r="M13" s="11"/>
      <c r="N13" s="11"/>
      <c r="O13" s="11"/>
      <c r="P13" s="11"/>
    </row>
    <row r="14" spans="1:16" ht="60" customHeight="1" outlineLevel="1" x14ac:dyDescent="0.25">
      <c r="A14" s="139" t="s">
        <v>21</v>
      </c>
      <c r="B14" s="140" t="s">
        <v>211</v>
      </c>
      <c r="C14" s="174" t="s">
        <v>543</v>
      </c>
      <c r="D14" s="138" t="str">
        <f>IFERROR(VLOOKUP(C14,'Page accueil'!$A$26:$G$29,2,FALSE),"")</f>
        <v/>
      </c>
      <c r="E14" s="32" t="str">
        <f>IFERROR(VLOOKUP(C14,'Page accueil'!$A$26:$G$29,2,FALSE),"")</f>
        <v/>
      </c>
      <c r="F14" s="304" t="s">
        <v>100</v>
      </c>
      <c r="G14" s="304"/>
      <c r="I14" s="126"/>
    </row>
    <row r="15" spans="1:16" ht="33" customHeight="1" outlineLevel="1" x14ac:dyDescent="0.25">
      <c r="A15" s="132" t="s">
        <v>0</v>
      </c>
      <c r="B15" s="132" t="s">
        <v>83</v>
      </c>
      <c r="C15" s="134" t="str">
        <f>IFERROR(VLOOKUP(D15,'Page accueil'!$A$32:$E$35,3),"")</f>
        <v/>
      </c>
      <c r="D15" s="138" t="str">
        <f>IFERROR(AVERAGE(D16),"")</f>
        <v/>
      </c>
      <c r="E15" s="32" t="str">
        <f>IFERROR(AVERAGE(E16),"")</f>
        <v/>
      </c>
      <c r="F15" s="305" t="s">
        <v>100</v>
      </c>
      <c r="G15" s="305"/>
    </row>
    <row r="16" spans="1:16" ht="42" customHeight="1" outlineLevel="1" x14ac:dyDescent="0.25">
      <c r="A16" s="139" t="s">
        <v>0</v>
      </c>
      <c r="B16" s="140" t="s">
        <v>212</v>
      </c>
      <c r="C16" s="174" t="s">
        <v>543</v>
      </c>
      <c r="D16" s="138" t="str">
        <f>IFERROR(VLOOKUP(C16,'Page accueil'!$A$26:$G$29,2,FALSE),"")</f>
        <v/>
      </c>
      <c r="E16" s="32" t="str">
        <f>IFERROR(VLOOKUP(C16,'Page accueil'!$A$26:$G$29,2,FALSE),"")</f>
        <v/>
      </c>
      <c r="F16" s="304" t="s">
        <v>100</v>
      </c>
      <c r="G16" s="304"/>
    </row>
    <row r="17" spans="1:7" ht="41.25" customHeight="1" outlineLevel="1" x14ac:dyDescent="0.25">
      <c r="A17" s="132" t="s">
        <v>25</v>
      </c>
      <c r="B17" s="132" t="s">
        <v>142</v>
      </c>
      <c r="C17" s="134" t="str">
        <f>IFERROR(VLOOKUP(D17,'Page accueil'!$A$32:$E$35,3),"")</f>
        <v/>
      </c>
      <c r="D17" s="138" t="str">
        <f>IFERROR(AVERAGE(D18:D19),"")</f>
        <v/>
      </c>
      <c r="E17" s="32" t="str">
        <f>IFERROR(AVERAGE(E18:E19),"")</f>
        <v/>
      </c>
      <c r="F17" s="305" t="s">
        <v>100</v>
      </c>
      <c r="G17" s="305"/>
    </row>
    <row r="18" spans="1:7" ht="63" customHeight="1" outlineLevel="1" x14ac:dyDescent="0.25">
      <c r="A18" s="139" t="s">
        <v>25</v>
      </c>
      <c r="B18" s="140" t="s">
        <v>213</v>
      </c>
      <c r="C18" s="174" t="s">
        <v>543</v>
      </c>
      <c r="D18" s="138" t="str">
        <f>IFERROR(VLOOKUP(C18,'Page accueil'!$A$26:$G$29,2,FALSE),"")</f>
        <v/>
      </c>
      <c r="E18" s="32" t="str">
        <f>IFERROR(VLOOKUP(C18,'Page accueil'!$A$26:$G$29,2,FALSE),"")</f>
        <v/>
      </c>
      <c r="F18" s="313" t="s">
        <v>100</v>
      </c>
      <c r="G18" s="304"/>
    </row>
    <row r="19" spans="1:7" ht="52.5" customHeight="1" outlineLevel="1" x14ac:dyDescent="0.25">
      <c r="A19" s="139" t="s">
        <v>25</v>
      </c>
      <c r="B19" s="140" t="s">
        <v>214</v>
      </c>
      <c r="C19" s="174" t="s">
        <v>543</v>
      </c>
      <c r="D19" s="138" t="str">
        <f>IFERROR(VLOOKUP(C19,'Page accueil'!$A$26:$G$29,2,FALSE),"")</f>
        <v/>
      </c>
      <c r="E19" s="32" t="str">
        <f>IFERROR(VLOOKUP(C19,'Page accueil'!$A$26:$G$29,2,FALSE),"")</f>
        <v/>
      </c>
      <c r="F19" s="304" t="s">
        <v>100</v>
      </c>
      <c r="G19" s="304"/>
    </row>
    <row r="20" spans="1:7" ht="31.5" customHeight="1" outlineLevel="1" x14ac:dyDescent="0.25">
      <c r="A20" s="132" t="s">
        <v>24</v>
      </c>
      <c r="B20" s="132" t="s">
        <v>131</v>
      </c>
      <c r="C20" s="133" t="str">
        <f>IFERROR(VLOOKUP(D20,'Page accueil'!$A$32:$E$35,3),"")</f>
        <v/>
      </c>
      <c r="D20" s="138" t="str">
        <f>IFERROR(AVERAGE(D21:D23),"")</f>
        <v/>
      </c>
      <c r="E20" s="32" t="str">
        <f>IFERROR(AVERAGE(E21:E23),"")</f>
        <v/>
      </c>
      <c r="F20" s="305" t="s">
        <v>100</v>
      </c>
      <c r="G20" s="305"/>
    </row>
    <row r="21" spans="1:7" ht="77.25" customHeight="1" outlineLevel="1" x14ac:dyDescent="0.25">
      <c r="A21" s="139" t="s">
        <v>75</v>
      </c>
      <c r="B21" s="140" t="s">
        <v>215</v>
      </c>
      <c r="C21" s="174" t="s">
        <v>543</v>
      </c>
      <c r="D21" s="138" t="str">
        <f>IFERROR(VLOOKUP(C21,'Page accueil'!$A$26:$G$29,2,FALSE),"")</f>
        <v/>
      </c>
      <c r="E21" s="32" t="str">
        <f>IFERROR(VLOOKUP(C21,'Page accueil'!$A$26:$G$29,2,FALSE),"")</f>
        <v/>
      </c>
      <c r="F21" s="304" t="s">
        <v>100</v>
      </c>
      <c r="G21" s="304"/>
    </row>
    <row r="22" spans="1:7" ht="60.75" customHeight="1" outlineLevel="1" x14ac:dyDescent="0.25">
      <c r="A22" s="139" t="s">
        <v>143</v>
      </c>
      <c r="B22" s="140" t="s">
        <v>216</v>
      </c>
      <c r="C22" s="174" t="s">
        <v>543</v>
      </c>
      <c r="D22" s="138" t="str">
        <f>IFERROR(VLOOKUP(C22,'Page accueil'!$A$26:$G$29,2,FALSE),"")</f>
        <v/>
      </c>
      <c r="E22" s="32" t="str">
        <f>IFERROR(VLOOKUP(C22,'Page accueil'!$A$26:$G$29,2,FALSE),"")</f>
        <v/>
      </c>
      <c r="F22" s="304" t="s">
        <v>100</v>
      </c>
      <c r="G22" s="304"/>
    </row>
    <row r="23" spans="1:7" ht="92.25" customHeight="1" outlineLevel="1" x14ac:dyDescent="0.25">
      <c r="A23" s="34" t="s">
        <v>143</v>
      </c>
      <c r="B23" s="35" t="s">
        <v>217</v>
      </c>
      <c r="C23" s="174" t="s">
        <v>543</v>
      </c>
      <c r="D23" s="138"/>
      <c r="E23" s="32" t="str">
        <f>IFERROR(VLOOKUP(C23,'Page accueil'!$A$26:$G$29,2,FALSE),"")</f>
        <v/>
      </c>
      <c r="F23" s="304" t="s">
        <v>100</v>
      </c>
      <c r="G23" s="304"/>
    </row>
    <row r="24" spans="1:7" ht="27.95" customHeight="1" x14ac:dyDescent="0.25">
      <c r="A24" s="129">
        <v>5</v>
      </c>
      <c r="B24" s="130" t="s">
        <v>144</v>
      </c>
      <c r="C24" s="131" t="str">
        <f>IFERROR(VLOOKUP(D24,'Page accueil'!$A$32:$E$35,3),"")</f>
        <v/>
      </c>
      <c r="D24" s="138" t="str">
        <f>IFERROR(AVERAGE(D25,D37,D45),"")</f>
        <v/>
      </c>
      <c r="E24" s="32" t="str">
        <f>IFERROR(AVERAGE(E25,E37,E45),"")</f>
        <v/>
      </c>
      <c r="F24" s="305" t="s">
        <v>100</v>
      </c>
      <c r="G24" s="305"/>
    </row>
    <row r="25" spans="1:7" ht="13.5" customHeight="1" outlineLevel="1" x14ac:dyDescent="0.25">
      <c r="A25" s="132" t="s">
        <v>1</v>
      </c>
      <c r="B25" s="132" t="s">
        <v>77</v>
      </c>
      <c r="C25" s="133" t="str">
        <f>IFERROR(VLOOKUP(D25,'Page accueil'!$A$32:$E$35,3),"")</f>
        <v/>
      </c>
      <c r="D25" s="138" t="str">
        <f>IFERROR(AVERAGE(D26:D36),"")</f>
        <v/>
      </c>
      <c r="E25" s="32" t="str">
        <f>IFERROR(AVERAGE(E26:E36),"")</f>
        <v/>
      </c>
      <c r="F25" s="305" t="s">
        <v>100</v>
      </c>
      <c r="G25" s="305"/>
    </row>
    <row r="26" spans="1:7" ht="63" customHeight="1" outlineLevel="1" x14ac:dyDescent="0.25">
      <c r="A26" s="139" t="s">
        <v>28</v>
      </c>
      <c r="B26" s="140" t="s">
        <v>218</v>
      </c>
      <c r="C26" s="174" t="s">
        <v>543</v>
      </c>
      <c r="D26" s="138" t="str">
        <f>IFERROR(VLOOKUP(C26,'Page accueil'!$A$26:$G$29,2,FALSE),"")</f>
        <v/>
      </c>
      <c r="E26" s="32" t="str">
        <f>IFERROR(VLOOKUP(C26,'Page accueil'!$A$26:$G$29,2,FALSE),"")</f>
        <v/>
      </c>
      <c r="F26" s="304" t="s">
        <v>100</v>
      </c>
      <c r="G26" s="304"/>
    </row>
    <row r="27" spans="1:7" ht="63" customHeight="1" outlineLevel="1" x14ac:dyDescent="0.25">
      <c r="A27" s="139" t="s">
        <v>28</v>
      </c>
      <c r="B27" s="140" t="s">
        <v>219</v>
      </c>
      <c r="C27" s="174" t="s">
        <v>543</v>
      </c>
      <c r="D27" s="138" t="str">
        <f>IFERROR(VLOOKUP(C27,'Page accueil'!$A$26:$G$29,2,FALSE),"")</f>
        <v/>
      </c>
      <c r="E27" s="32" t="str">
        <f>IFERROR(VLOOKUP(C27,'Page accueil'!$A$26:$G$29,2,FALSE),"")</f>
        <v/>
      </c>
      <c r="F27" s="304" t="s">
        <v>100</v>
      </c>
      <c r="G27" s="304"/>
    </row>
    <row r="28" spans="1:7" ht="63" customHeight="1" outlineLevel="1" x14ac:dyDescent="0.25">
      <c r="A28" s="139" t="s">
        <v>28</v>
      </c>
      <c r="B28" s="140" t="s">
        <v>220</v>
      </c>
      <c r="C28" s="174" t="s">
        <v>543</v>
      </c>
      <c r="D28" s="138" t="str">
        <f>IFERROR(VLOOKUP(C28,'Page accueil'!$A$26:$G$29,2,FALSE),"")</f>
        <v/>
      </c>
      <c r="E28" s="32" t="str">
        <f>IFERROR(VLOOKUP(C28,'Page accueil'!$A$26:$G$29,2,FALSE),"")</f>
        <v/>
      </c>
      <c r="F28" s="304" t="s">
        <v>100</v>
      </c>
      <c r="G28" s="304"/>
    </row>
    <row r="29" spans="1:7" ht="63" customHeight="1" outlineLevel="1" x14ac:dyDescent="0.25">
      <c r="A29" s="139" t="s">
        <v>28</v>
      </c>
      <c r="B29" s="140" t="s">
        <v>221</v>
      </c>
      <c r="C29" s="174" t="s">
        <v>543</v>
      </c>
      <c r="D29" s="138" t="str">
        <f>IFERROR(VLOOKUP(C29,'Page accueil'!$A$26:$G$29,2,FALSE),"")</f>
        <v/>
      </c>
      <c r="E29" s="32" t="str">
        <f>IFERROR(VLOOKUP(C29,'Page accueil'!$A$26:$G$29,2,FALSE),"")</f>
        <v/>
      </c>
      <c r="F29" s="304" t="s">
        <v>100</v>
      </c>
      <c r="G29" s="304"/>
    </row>
    <row r="30" spans="1:7" ht="63" customHeight="1" outlineLevel="1" x14ac:dyDescent="0.25">
      <c r="A30" s="139" t="s">
        <v>28</v>
      </c>
      <c r="B30" s="140" t="s">
        <v>224</v>
      </c>
      <c r="C30" s="174" t="s">
        <v>543</v>
      </c>
      <c r="D30" s="138" t="str">
        <f>IFERROR(VLOOKUP(C30,'Page accueil'!$A$26:$G$29,2,FALSE),"")</f>
        <v/>
      </c>
      <c r="E30" s="32" t="str">
        <f>IFERROR(VLOOKUP(C30,'Page accueil'!$A$26:$G$29,2,FALSE),"")</f>
        <v/>
      </c>
      <c r="F30" s="304" t="s">
        <v>100</v>
      </c>
      <c r="G30" s="304"/>
    </row>
    <row r="31" spans="1:7" ht="60.75" customHeight="1" outlineLevel="1" x14ac:dyDescent="0.25">
      <c r="A31" s="139" t="s">
        <v>28</v>
      </c>
      <c r="B31" s="140" t="s">
        <v>222</v>
      </c>
      <c r="C31" s="174" t="s">
        <v>543</v>
      </c>
      <c r="D31" s="138" t="str">
        <f>IFERROR(VLOOKUP(C31,'Page accueil'!$A$26:$G$29,2,FALSE),"")</f>
        <v/>
      </c>
      <c r="E31" s="32" t="str">
        <f>IFERROR(VLOOKUP(C31,'Page accueil'!$A$26:$G$29,2,FALSE),"")</f>
        <v/>
      </c>
      <c r="F31" s="304" t="s">
        <v>100</v>
      </c>
      <c r="G31" s="304"/>
    </row>
    <row r="32" spans="1:7" ht="51" customHeight="1" outlineLevel="1" x14ac:dyDescent="0.25">
      <c r="A32" s="139" t="s">
        <v>28</v>
      </c>
      <c r="B32" s="140" t="s">
        <v>223</v>
      </c>
      <c r="C32" s="174" t="s">
        <v>543</v>
      </c>
      <c r="D32" s="138" t="str">
        <f>IFERROR(VLOOKUP(C32,'Page accueil'!$A$26:$G$29,2,FALSE),"")</f>
        <v/>
      </c>
      <c r="E32" s="32" t="str">
        <f>IFERROR(VLOOKUP(C32,'Page accueil'!$A$26:$G$29,2,FALSE),"")</f>
        <v/>
      </c>
      <c r="F32" s="304" t="s">
        <v>100</v>
      </c>
      <c r="G32" s="304"/>
    </row>
    <row r="33" spans="1:7" ht="67.5" outlineLevel="1" x14ac:dyDescent="0.25">
      <c r="A33" s="157" t="s">
        <v>29</v>
      </c>
      <c r="B33" s="140" t="s">
        <v>227</v>
      </c>
      <c r="C33" s="174" t="s">
        <v>543</v>
      </c>
      <c r="D33" s="138" t="str">
        <f>IFERROR(VLOOKUP(C33,'Page accueil'!$A$26:$G$29,2,FALSE),"")</f>
        <v/>
      </c>
      <c r="E33" s="32" t="str">
        <f>IFERROR(VLOOKUP(C33,'Page accueil'!$A$26:$G$29,2,FALSE),"")</f>
        <v/>
      </c>
      <c r="F33" s="304" t="s">
        <v>100</v>
      </c>
      <c r="G33" s="304"/>
    </row>
    <row r="34" spans="1:7" ht="67.5" outlineLevel="1" x14ac:dyDescent="0.25">
      <c r="A34" s="157" t="s">
        <v>29</v>
      </c>
      <c r="B34" s="140" t="s">
        <v>225</v>
      </c>
      <c r="C34" s="174" t="s">
        <v>543</v>
      </c>
      <c r="D34" s="138" t="str">
        <f>IFERROR(VLOOKUP(C34,'Page accueil'!$A$26:$G$29,2,FALSE),"")</f>
        <v/>
      </c>
      <c r="E34" s="32" t="str">
        <f>IFERROR(VLOOKUP(C34,'Page accueil'!$A$26:$G$29,2,FALSE),"")</f>
        <v/>
      </c>
      <c r="F34" s="304" t="s">
        <v>100</v>
      </c>
      <c r="G34" s="304"/>
    </row>
    <row r="35" spans="1:7" ht="33.75" outlineLevel="1" x14ac:dyDescent="0.25">
      <c r="A35" s="157" t="s">
        <v>29</v>
      </c>
      <c r="B35" s="140" t="s">
        <v>226</v>
      </c>
      <c r="C35" s="174" t="s">
        <v>543</v>
      </c>
      <c r="D35" s="138" t="str">
        <f>IFERROR(VLOOKUP(C35,'Page accueil'!$A$26:$G$29,2,FALSE),"")</f>
        <v/>
      </c>
      <c r="E35" s="32" t="str">
        <f>IFERROR(VLOOKUP(C35,'Page accueil'!$A$26:$G$29,2,FALSE),"")</f>
        <v/>
      </c>
      <c r="F35" s="304" t="s">
        <v>100</v>
      </c>
      <c r="G35" s="304"/>
    </row>
    <row r="36" spans="1:7" ht="78.75" outlineLevel="1" x14ac:dyDescent="0.25">
      <c r="A36" s="166" t="s">
        <v>29</v>
      </c>
      <c r="B36" s="35" t="s">
        <v>228</v>
      </c>
      <c r="C36" s="174" t="s">
        <v>543</v>
      </c>
      <c r="D36" s="138"/>
      <c r="E36" s="32" t="str">
        <f>IFERROR(VLOOKUP(C36,'Page accueil'!$A$26:$G$29,2,FALSE),"")</f>
        <v/>
      </c>
      <c r="F36" s="304" t="s">
        <v>100</v>
      </c>
      <c r="G36" s="304"/>
    </row>
    <row r="37" spans="1:7" ht="11.25" customHeight="1" outlineLevel="1" x14ac:dyDescent="0.25">
      <c r="A37" s="132" t="s">
        <v>145</v>
      </c>
      <c r="B37" s="132" t="s">
        <v>132</v>
      </c>
      <c r="C37" s="133" t="str">
        <f>IFERROR(VLOOKUP(D37,'Page accueil'!$A$32:$E$35,3),"")</f>
        <v/>
      </c>
      <c r="D37" s="138" t="str">
        <f>IFERROR(AVERAGE(D38:D44),"")</f>
        <v/>
      </c>
      <c r="E37" s="32" t="str">
        <f>IFERROR(AVERAGE(E38:E44),"")</f>
        <v/>
      </c>
      <c r="F37" s="305" t="s">
        <v>100</v>
      </c>
      <c r="G37" s="305"/>
    </row>
    <row r="38" spans="1:7" ht="22.5" outlineLevel="1" x14ac:dyDescent="0.25">
      <c r="A38" s="157" t="s">
        <v>30</v>
      </c>
      <c r="B38" s="158" t="s">
        <v>232</v>
      </c>
      <c r="C38" s="174" t="s">
        <v>543</v>
      </c>
      <c r="D38" s="138" t="str">
        <f>IFERROR(VLOOKUP(C38,'Page accueil'!$A$26:$G$29,2,FALSE),"")</f>
        <v/>
      </c>
      <c r="E38" s="32" t="str">
        <f>IFERROR(VLOOKUP(C38,'Page accueil'!$A$26:$G$29,2,FALSE),"")</f>
        <v/>
      </c>
      <c r="F38" s="304" t="s">
        <v>100</v>
      </c>
      <c r="G38" s="304"/>
    </row>
    <row r="39" spans="1:7" ht="43.5" customHeight="1" outlineLevel="1" x14ac:dyDescent="0.25">
      <c r="A39" s="157" t="s">
        <v>30</v>
      </c>
      <c r="B39" s="158" t="s">
        <v>229</v>
      </c>
      <c r="C39" s="174" t="s">
        <v>543</v>
      </c>
      <c r="D39" s="138" t="str">
        <f>IFERROR(VLOOKUP(C39,'Page accueil'!$A$26:$G$29,2,FALSE),"")</f>
        <v/>
      </c>
      <c r="E39" s="32" t="str">
        <f>IFERROR(VLOOKUP(C39,'Page accueil'!$A$26:$G$29,2,FALSE),"")</f>
        <v/>
      </c>
      <c r="F39" s="304" t="s">
        <v>100</v>
      </c>
      <c r="G39" s="304"/>
    </row>
    <row r="40" spans="1:7" ht="28.5" customHeight="1" outlineLevel="1" x14ac:dyDescent="0.25">
      <c r="A40" s="157" t="s">
        <v>30</v>
      </c>
      <c r="B40" s="158" t="s">
        <v>230</v>
      </c>
      <c r="C40" s="174" t="s">
        <v>543</v>
      </c>
      <c r="D40" s="138" t="str">
        <f>IFERROR(VLOOKUP(C40,'Page accueil'!$A$26:$G$29,2,FALSE),"")</f>
        <v/>
      </c>
      <c r="E40" s="32" t="str">
        <f>IFERROR(VLOOKUP(C40,'Page accueil'!$A$26:$G$29,2,FALSE),"")</f>
        <v/>
      </c>
      <c r="F40" s="304" t="s">
        <v>100</v>
      </c>
      <c r="G40" s="304"/>
    </row>
    <row r="41" spans="1:7" ht="42" customHeight="1" outlineLevel="1" x14ac:dyDescent="0.25">
      <c r="A41" s="157" t="s">
        <v>30</v>
      </c>
      <c r="B41" s="158" t="s">
        <v>231</v>
      </c>
      <c r="C41" s="174" t="s">
        <v>543</v>
      </c>
      <c r="D41" s="138" t="str">
        <f>IFERROR(VLOOKUP(C41,'Page accueil'!$A$26:$G$29,2,FALSE),"")</f>
        <v/>
      </c>
      <c r="E41" s="32" t="str">
        <f>IFERROR(VLOOKUP(C41,'Page accueil'!$A$26:$G$29,2,FALSE),"")</f>
        <v/>
      </c>
      <c r="F41" s="304" t="s">
        <v>100</v>
      </c>
      <c r="G41" s="304"/>
    </row>
    <row r="42" spans="1:7" ht="33.75" outlineLevel="1" x14ac:dyDescent="0.25">
      <c r="A42" s="157" t="s">
        <v>146</v>
      </c>
      <c r="B42" s="158" t="s">
        <v>233</v>
      </c>
      <c r="C42" s="174" t="s">
        <v>543</v>
      </c>
      <c r="D42" s="138" t="str">
        <f>IFERROR(VLOOKUP(C42,'Page accueil'!$A$26:$G$29,2,FALSE),"")</f>
        <v/>
      </c>
      <c r="E42" s="32" t="str">
        <f>IFERROR(VLOOKUP(C42,'Page accueil'!$A$26:$G$29,2,FALSE),"")</f>
        <v/>
      </c>
      <c r="F42" s="304" t="s">
        <v>100</v>
      </c>
      <c r="G42" s="304"/>
    </row>
    <row r="43" spans="1:7" ht="22.5" outlineLevel="1" x14ac:dyDescent="0.25">
      <c r="A43" s="157" t="s">
        <v>146</v>
      </c>
      <c r="B43" s="158" t="s">
        <v>234</v>
      </c>
      <c r="C43" s="174" t="s">
        <v>543</v>
      </c>
      <c r="D43" s="138" t="str">
        <f>IFERROR(VLOOKUP(C43,'Page accueil'!$A$26:$G$29,2,FALSE),"")</f>
        <v/>
      </c>
      <c r="E43" s="32" t="str">
        <f>IFERROR(VLOOKUP(C43,'Page accueil'!$A$26:$G$29,2,FALSE),"")</f>
        <v/>
      </c>
      <c r="F43" s="304" t="s">
        <v>100</v>
      </c>
      <c r="G43" s="304"/>
    </row>
    <row r="44" spans="1:7" ht="22.5" outlineLevel="1" x14ac:dyDescent="0.25">
      <c r="A44" s="157" t="s">
        <v>146</v>
      </c>
      <c r="B44" s="158" t="s">
        <v>235</v>
      </c>
      <c r="C44" s="174" t="s">
        <v>543</v>
      </c>
      <c r="D44" s="138" t="str">
        <f>IFERROR(VLOOKUP(C44,'Page accueil'!$A$26:$G$29,2,FALSE),"")</f>
        <v/>
      </c>
      <c r="E44" s="32" t="str">
        <f>IFERROR(VLOOKUP(C44,'Page accueil'!$A$26:$G$29,2,FALSE),"")</f>
        <v/>
      </c>
      <c r="F44" s="304" t="s">
        <v>100</v>
      </c>
      <c r="G44" s="304"/>
    </row>
    <row r="45" spans="1:7" ht="22.5" outlineLevel="1" x14ac:dyDescent="0.25">
      <c r="A45" s="132" t="s">
        <v>147</v>
      </c>
      <c r="B45" s="132" t="s">
        <v>148</v>
      </c>
      <c r="C45" s="133" t="str">
        <f>IFERROR(VLOOKUP(D45,'Page accueil'!$A$32:$E$35,3),"")</f>
        <v/>
      </c>
      <c r="D45" s="138" t="str">
        <f>IFERROR(AVERAGE(D46:D48),"")</f>
        <v/>
      </c>
      <c r="E45" s="32" t="str">
        <f>IFERROR(AVERAGE(E46:E48),"")</f>
        <v/>
      </c>
      <c r="F45" s="305" t="s">
        <v>100</v>
      </c>
      <c r="G45" s="305"/>
    </row>
    <row r="46" spans="1:7" ht="45" outlineLevel="1" x14ac:dyDescent="0.25">
      <c r="A46" s="157" t="s">
        <v>2</v>
      </c>
      <c r="B46" s="158" t="s">
        <v>568</v>
      </c>
      <c r="C46" s="174" t="s">
        <v>543</v>
      </c>
      <c r="D46" s="138" t="str">
        <f>IFERROR(VLOOKUP(C46,'Page accueil'!$A$26:$G$29,2,FALSE),"")</f>
        <v/>
      </c>
      <c r="E46" s="32" t="str">
        <f>IFERROR(VLOOKUP(C46,'Page accueil'!$A$26:$G$29,2,FALSE),"")</f>
        <v/>
      </c>
      <c r="F46" s="304" t="s">
        <v>100</v>
      </c>
      <c r="G46" s="304"/>
    </row>
    <row r="47" spans="1:7" ht="45" outlineLevel="1" x14ac:dyDescent="0.25">
      <c r="A47" s="32" t="s">
        <v>2</v>
      </c>
      <c r="B47" s="67" t="s">
        <v>236</v>
      </c>
      <c r="C47" s="174" t="s">
        <v>543</v>
      </c>
      <c r="D47" s="138"/>
      <c r="E47" s="32" t="str">
        <f>IFERROR(VLOOKUP(C47,'Page accueil'!$A$26:$G$29,2,FALSE),"")</f>
        <v/>
      </c>
      <c r="F47" s="304" t="s">
        <v>100</v>
      </c>
      <c r="G47" s="304"/>
    </row>
    <row r="48" spans="1:7" ht="56.25" outlineLevel="1" x14ac:dyDescent="0.25">
      <c r="A48" s="32" t="s">
        <v>2</v>
      </c>
      <c r="B48" s="67" t="s">
        <v>237</v>
      </c>
      <c r="C48" s="174" t="s">
        <v>543</v>
      </c>
      <c r="D48" s="138"/>
      <c r="E48" s="32" t="str">
        <f>IFERROR(VLOOKUP(C48,'Page accueil'!$A$26:$G$29,2,FALSE),"")</f>
        <v/>
      </c>
      <c r="F48" s="304" t="s">
        <v>100</v>
      </c>
      <c r="G48" s="304"/>
    </row>
    <row r="49" spans="1:7" ht="27.95" customHeight="1" x14ac:dyDescent="0.25">
      <c r="A49" s="129">
        <v>6</v>
      </c>
      <c r="B49" s="130" t="s">
        <v>79</v>
      </c>
      <c r="C49" s="131" t="str">
        <f>IFERROR(VLOOKUP(D49,'Page accueil'!$A$32:$E$35,3),"")</f>
        <v/>
      </c>
      <c r="D49" s="138" t="str">
        <f>IFERROR(AVERAGE(D50,D55,D63),"")</f>
        <v/>
      </c>
      <c r="E49" s="32" t="str">
        <f>IFERROR(AVERAGE(E50,E55,E63),"")</f>
        <v/>
      </c>
      <c r="F49" s="305" t="s">
        <v>100</v>
      </c>
      <c r="G49" s="305"/>
    </row>
    <row r="50" spans="1:7" ht="22.5" outlineLevel="1" x14ac:dyDescent="0.25">
      <c r="A50" s="132" t="s">
        <v>149</v>
      </c>
      <c r="B50" s="132" t="s">
        <v>133</v>
      </c>
      <c r="C50" s="133" t="str">
        <f>IFERROR(VLOOKUP(D50,'Page accueil'!$A$32:$E$35,3),"")</f>
        <v/>
      </c>
      <c r="D50" s="138" t="str">
        <f>IFERROR(AVERAGE(D51:D54),"")</f>
        <v/>
      </c>
      <c r="E50" s="32" t="str">
        <f>IFERROR(AVERAGE(E51:E54),"")</f>
        <v/>
      </c>
      <c r="F50" s="305" t="s">
        <v>100</v>
      </c>
      <c r="G50" s="305"/>
    </row>
    <row r="51" spans="1:7" ht="45" outlineLevel="1" x14ac:dyDescent="0.25">
      <c r="A51" s="157" t="s">
        <v>150</v>
      </c>
      <c r="B51" s="158" t="s">
        <v>238</v>
      </c>
      <c r="C51" s="174" t="s">
        <v>543</v>
      </c>
      <c r="D51" s="138" t="str">
        <f>IFERROR(VLOOKUP(C51,'Page accueil'!$A$26:$G$29,2,FALSE),"")</f>
        <v/>
      </c>
      <c r="E51" s="32" t="str">
        <f>IFERROR(VLOOKUP(C51,'Page accueil'!$A$26:$G$29,2,FALSE),"")</f>
        <v/>
      </c>
      <c r="F51" s="304" t="s">
        <v>100</v>
      </c>
      <c r="G51" s="304"/>
    </row>
    <row r="52" spans="1:7" ht="33.75" outlineLevel="1" x14ac:dyDescent="0.25">
      <c r="A52" s="157" t="s">
        <v>151</v>
      </c>
      <c r="B52" s="158" t="s">
        <v>239</v>
      </c>
      <c r="C52" s="174" t="s">
        <v>543</v>
      </c>
      <c r="D52" s="138" t="str">
        <f>IFERROR(VLOOKUP(C52,'Page accueil'!$A$26:$G$29,2,FALSE),"")</f>
        <v/>
      </c>
      <c r="E52" s="32" t="str">
        <f>IFERROR(VLOOKUP(C52,'Page accueil'!$A$26:$G$29,2,FALSE),"")</f>
        <v/>
      </c>
      <c r="F52" s="304" t="s">
        <v>100</v>
      </c>
      <c r="G52" s="304"/>
    </row>
    <row r="53" spans="1:7" ht="22.5" outlineLevel="1" x14ac:dyDescent="0.25">
      <c r="A53" s="157" t="s">
        <v>151</v>
      </c>
      <c r="B53" s="158" t="s">
        <v>240</v>
      </c>
      <c r="C53" s="174" t="s">
        <v>543</v>
      </c>
      <c r="D53" s="138" t="str">
        <f>IFERROR(VLOOKUP(C53,'Page accueil'!$A$26:$G$29,2,FALSE),"")</f>
        <v/>
      </c>
      <c r="E53" s="32" t="str">
        <f>IFERROR(VLOOKUP(C53,'Page accueil'!$A$26:$G$29,2,FALSE),"")</f>
        <v/>
      </c>
      <c r="F53" s="304" t="s">
        <v>100</v>
      </c>
      <c r="G53" s="304"/>
    </row>
    <row r="54" spans="1:7" ht="45" outlineLevel="1" x14ac:dyDescent="0.25">
      <c r="A54" s="157" t="s">
        <v>151</v>
      </c>
      <c r="B54" s="158" t="s">
        <v>241</v>
      </c>
      <c r="C54" s="174" t="s">
        <v>543</v>
      </c>
      <c r="D54" s="138" t="str">
        <f>IFERROR(VLOOKUP(C54,'Page accueil'!$A$26:$G$29,2,FALSE),"")</f>
        <v/>
      </c>
      <c r="E54" s="32" t="str">
        <f>IFERROR(VLOOKUP(C54,'Page accueil'!$A$26:$G$29,2,FALSE),"")</f>
        <v/>
      </c>
      <c r="F54" s="304" t="s">
        <v>100</v>
      </c>
      <c r="G54" s="304"/>
    </row>
    <row r="55" spans="1:7" ht="22.5" outlineLevel="1" x14ac:dyDescent="0.25">
      <c r="A55" s="132" t="s">
        <v>152</v>
      </c>
      <c r="B55" s="132" t="s">
        <v>153</v>
      </c>
      <c r="C55" s="133" t="str">
        <f>IFERROR(VLOOKUP(D55,'Page accueil'!$A$32:$E$35,3),"")</f>
        <v/>
      </c>
      <c r="D55" s="138" t="str">
        <f>IFERROR(AVERAGE(D56:D62),"")</f>
        <v/>
      </c>
      <c r="E55" s="32" t="str">
        <f>IFERROR(AVERAGE(E56:E62),"")</f>
        <v/>
      </c>
      <c r="F55" s="305" t="s">
        <v>100</v>
      </c>
      <c r="G55" s="305"/>
    </row>
    <row r="56" spans="1:7" ht="45" outlineLevel="1" x14ac:dyDescent="0.25">
      <c r="A56" s="157" t="s">
        <v>154</v>
      </c>
      <c r="B56" s="158" t="s">
        <v>242</v>
      </c>
      <c r="C56" s="174" t="s">
        <v>543</v>
      </c>
      <c r="D56" s="138" t="str">
        <f>IFERROR(VLOOKUP(C56,'Page accueil'!$A$26:$G$29,2,FALSE),"")</f>
        <v/>
      </c>
      <c r="E56" s="32" t="str">
        <f>IFERROR(VLOOKUP(C56,'Page accueil'!$A$26:$G$29,2,FALSE),"")</f>
        <v/>
      </c>
      <c r="F56" s="304" t="s">
        <v>100</v>
      </c>
      <c r="G56" s="304"/>
    </row>
    <row r="57" spans="1:7" outlineLevel="1" x14ac:dyDescent="0.25">
      <c r="A57" s="159"/>
      <c r="B57" s="158" t="s">
        <v>243</v>
      </c>
      <c r="C57" s="174" t="s">
        <v>543</v>
      </c>
      <c r="D57" s="138" t="str">
        <f>IFERROR(VLOOKUP(C57,'Page accueil'!$A$26:$G$29,2,FALSE),"")</f>
        <v/>
      </c>
      <c r="E57" s="32" t="str">
        <f>IFERROR(VLOOKUP(C57,'Page accueil'!$A$26:$G$29,2,FALSE),"")</f>
        <v/>
      </c>
      <c r="F57" s="304" t="s">
        <v>100</v>
      </c>
      <c r="G57" s="304"/>
    </row>
    <row r="58" spans="1:7" ht="22.5" outlineLevel="1" x14ac:dyDescent="0.25">
      <c r="A58" s="157" t="s">
        <v>154</v>
      </c>
      <c r="B58" s="158" t="s">
        <v>244</v>
      </c>
      <c r="C58" s="174" t="s">
        <v>543</v>
      </c>
      <c r="D58" s="138" t="str">
        <f>IFERROR(VLOOKUP(C58,'Page accueil'!$A$26:$G$29,2,FALSE),"")</f>
        <v/>
      </c>
      <c r="E58" s="32" t="str">
        <f>IFERROR(VLOOKUP(C58,'Page accueil'!$A$26:$G$29,2,FALSE),"")</f>
        <v/>
      </c>
      <c r="F58" s="304" t="s">
        <v>100</v>
      </c>
      <c r="G58" s="304"/>
    </row>
    <row r="59" spans="1:7" ht="33.75" outlineLevel="1" x14ac:dyDescent="0.25">
      <c r="A59" s="157" t="s">
        <v>154</v>
      </c>
      <c r="B59" s="158" t="s">
        <v>245</v>
      </c>
      <c r="C59" s="174" t="s">
        <v>543</v>
      </c>
      <c r="D59" s="138" t="str">
        <f>IFERROR(VLOOKUP(C59,'Page accueil'!$A$26:$G$29,2,FALSE),"")</f>
        <v/>
      </c>
      <c r="E59" s="32" t="str">
        <f>IFERROR(VLOOKUP(C59,'Page accueil'!$A$26:$G$29,2,FALSE),"")</f>
        <v/>
      </c>
      <c r="F59" s="304" t="s">
        <v>100</v>
      </c>
      <c r="G59" s="304"/>
    </row>
    <row r="60" spans="1:7" ht="22.5" outlineLevel="1" x14ac:dyDescent="0.25">
      <c r="A60" s="157" t="s">
        <v>154</v>
      </c>
      <c r="B60" s="158" t="s">
        <v>246</v>
      </c>
      <c r="C60" s="174" t="s">
        <v>543</v>
      </c>
      <c r="D60" s="138" t="str">
        <f>IFERROR(VLOOKUP(C60,'Page accueil'!$A$26:$G$29,2,FALSE),"")</f>
        <v/>
      </c>
      <c r="E60" s="32" t="str">
        <f>IFERROR(VLOOKUP(C60,'Page accueil'!$A$26:$G$29,2,FALSE),"")</f>
        <v/>
      </c>
      <c r="F60" s="304" t="s">
        <v>100</v>
      </c>
      <c r="G60" s="304"/>
    </row>
    <row r="61" spans="1:7" ht="22.5" outlineLevel="1" x14ac:dyDescent="0.25">
      <c r="A61" s="157" t="s">
        <v>154</v>
      </c>
      <c r="B61" s="158" t="s">
        <v>247</v>
      </c>
      <c r="C61" s="174" t="s">
        <v>543</v>
      </c>
      <c r="D61" s="138" t="str">
        <f>IFERROR(VLOOKUP(C61,'Page accueil'!$A$26:$G$29,2,FALSE),"")</f>
        <v/>
      </c>
      <c r="E61" s="32" t="str">
        <f>IFERROR(VLOOKUP(C61,'Page accueil'!$A$26:$G$29,2,FALSE),"")</f>
        <v/>
      </c>
      <c r="F61" s="304" t="s">
        <v>100</v>
      </c>
      <c r="G61" s="304"/>
    </row>
    <row r="62" spans="1:7" ht="78.75" outlineLevel="1" x14ac:dyDescent="0.25">
      <c r="A62" s="157" t="s">
        <v>155</v>
      </c>
      <c r="B62" s="158" t="s">
        <v>248</v>
      </c>
      <c r="C62" s="174" t="s">
        <v>543</v>
      </c>
      <c r="D62" s="138" t="str">
        <f>IFERROR(VLOOKUP(C62,'Page accueil'!$A$26:$G$29,2,FALSE),"")</f>
        <v/>
      </c>
      <c r="E62" s="32" t="str">
        <f>IFERROR(VLOOKUP(C62,'Page accueil'!$A$26:$G$29,2,FALSE),"")</f>
        <v/>
      </c>
      <c r="F62" s="304" t="s">
        <v>100</v>
      </c>
      <c r="G62" s="304"/>
    </row>
    <row r="63" spans="1:7" ht="11.25" customHeight="1" outlineLevel="1" x14ac:dyDescent="0.25">
      <c r="A63" s="132" t="s">
        <v>156</v>
      </c>
      <c r="B63" s="132" t="s">
        <v>101</v>
      </c>
      <c r="C63" s="133" t="str">
        <f>IFERROR(VLOOKUP(D63,'Page accueil'!$A$32:$E$35,3),"")</f>
        <v/>
      </c>
      <c r="D63" s="138" t="str">
        <f>IFERROR(AVERAGE(D64:D65),"")</f>
        <v/>
      </c>
      <c r="E63" s="32" t="str">
        <f>IFERROR(AVERAGE(E64:E65),"")</f>
        <v/>
      </c>
      <c r="F63" s="305" t="s">
        <v>100</v>
      </c>
      <c r="G63" s="305"/>
    </row>
    <row r="64" spans="1:7" ht="22.5" outlineLevel="1" x14ac:dyDescent="0.25">
      <c r="A64" s="157" t="s">
        <v>3</v>
      </c>
      <c r="B64" s="158" t="s">
        <v>249</v>
      </c>
      <c r="C64" s="174" t="s">
        <v>543</v>
      </c>
      <c r="D64" s="138" t="str">
        <f>IFERROR(VLOOKUP(C64,'Page accueil'!$A$26:$G$29,2,FALSE),"")</f>
        <v/>
      </c>
      <c r="E64" s="32" t="str">
        <f>IFERROR(VLOOKUP(C64,'Page accueil'!$A$26:$G$29,2,FALSE),"")</f>
        <v/>
      </c>
      <c r="F64" s="304" t="s">
        <v>100</v>
      </c>
      <c r="G64" s="304"/>
    </row>
    <row r="65" spans="1:7" ht="90" outlineLevel="1" x14ac:dyDescent="0.25">
      <c r="A65" s="157" t="s">
        <v>3</v>
      </c>
      <c r="B65" s="158" t="s">
        <v>250</v>
      </c>
      <c r="C65" s="174" t="s">
        <v>543</v>
      </c>
      <c r="D65" s="138" t="str">
        <f>IFERROR(VLOOKUP(C65,'Page accueil'!$A$26:$G$29,2,FALSE),"")</f>
        <v/>
      </c>
      <c r="E65" s="32" t="str">
        <f>IFERROR(VLOOKUP(C65,'Page accueil'!$A$26:$G$29,2,FALSE),"")</f>
        <v/>
      </c>
      <c r="F65" s="313" t="s">
        <v>100</v>
      </c>
      <c r="G65" s="304"/>
    </row>
    <row r="66" spans="1:7" ht="27.95" customHeight="1" x14ac:dyDescent="0.25">
      <c r="A66" s="129">
        <v>7</v>
      </c>
      <c r="B66" s="130" t="s">
        <v>157</v>
      </c>
      <c r="C66" s="131" t="str">
        <f>IFERROR(VLOOKUP(D66,'Page accueil'!$A$32:$E$35,3),"")</f>
        <v/>
      </c>
      <c r="D66" s="138" t="str">
        <f>IFERROR(AVERAGE(D67,D86,D91,D99,D102),"")</f>
        <v/>
      </c>
      <c r="E66" s="32" t="str">
        <f>IFERROR(AVERAGE(E67,E86,E91,E99,E102),"")</f>
        <v/>
      </c>
      <c r="F66" s="305" t="s">
        <v>100</v>
      </c>
      <c r="G66" s="305"/>
    </row>
    <row r="67" spans="1:7" ht="11.25" customHeight="1" outlineLevel="1" x14ac:dyDescent="0.25">
      <c r="A67" s="132" t="s">
        <v>158</v>
      </c>
      <c r="B67" s="132" t="s">
        <v>84</v>
      </c>
      <c r="C67" s="133" t="str">
        <f>IFERROR(VLOOKUP(D67,'Page accueil'!$A$32:$E$35,3),"")</f>
        <v/>
      </c>
      <c r="D67" s="138" t="str">
        <f>IFERROR(AVERAGE(D68:D98),"")</f>
        <v/>
      </c>
      <c r="E67" s="32" t="str">
        <f>IFERROR(AVERAGE(E68:E98),"")</f>
        <v/>
      </c>
      <c r="F67" s="305" t="s">
        <v>100</v>
      </c>
      <c r="G67" s="305"/>
    </row>
    <row r="68" spans="1:7" ht="45" outlineLevel="1" x14ac:dyDescent="0.25">
      <c r="A68" s="157" t="s">
        <v>34</v>
      </c>
      <c r="B68" s="160" t="s">
        <v>251</v>
      </c>
      <c r="C68" s="174" t="s">
        <v>543</v>
      </c>
      <c r="D68" s="138" t="str">
        <f>IFERROR(VLOOKUP(C68,'Page accueil'!$A$26:$G$29,2,FALSE),"")</f>
        <v/>
      </c>
      <c r="E68" s="32" t="str">
        <f>IFERROR(VLOOKUP(C68,'Page accueil'!$A$26:$G$29,2,FALSE),"")</f>
        <v/>
      </c>
      <c r="F68" s="304" t="s">
        <v>100</v>
      </c>
      <c r="G68" s="304"/>
    </row>
    <row r="69" spans="1:7" ht="56.25" outlineLevel="1" x14ac:dyDescent="0.25">
      <c r="A69" s="157" t="s">
        <v>34</v>
      </c>
      <c r="B69" s="158" t="s">
        <v>252</v>
      </c>
      <c r="C69" s="174" t="s">
        <v>543</v>
      </c>
      <c r="D69" s="138" t="str">
        <f>IFERROR(VLOOKUP(C69,'Page accueil'!$A$26:$G$29,2,FALSE),"")</f>
        <v/>
      </c>
      <c r="E69" s="32" t="str">
        <f>IFERROR(VLOOKUP(C69,'Page accueil'!$A$26:$G$29,2,FALSE),"")</f>
        <v/>
      </c>
      <c r="F69" s="304" t="s">
        <v>100</v>
      </c>
      <c r="G69" s="304"/>
    </row>
    <row r="70" spans="1:7" ht="56.25" outlineLevel="1" x14ac:dyDescent="0.25">
      <c r="A70" s="157" t="s">
        <v>35</v>
      </c>
      <c r="B70" s="160" t="s">
        <v>253</v>
      </c>
      <c r="C70" s="174" t="s">
        <v>543</v>
      </c>
      <c r="D70" s="138" t="str">
        <f>IFERROR(VLOOKUP(C70,'Page accueil'!$A$26:$G$29,2,FALSE),"")</f>
        <v/>
      </c>
      <c r="E70" s="32" t="str">
        <f>IFERROR(VLOOKUP(C70,'Page accueil'!$A$26:$G$29,2,FALSE),"")</f>
        <v/>
      </c>
      <c r="F70" s="304" t="s">
        <v>100</v>
      </c>
      <c r="G70" s="304"/>
    </row>
    <row r="71" spans="1:7" ht="56.25" outlineLevel="1" x14ac:dyDescent="0.25">
      <c r="A71" s="157" t="s">
        <v>37</v>
      </c>
      <c r="B71" s="160" t="s">
        <v>254</v>
      </c>
      <c r="C71" s="174" t="s">
        <v>543</v>
      </c>
      <c r="D71" s="138" t="str">
        <f>IFERROR(VLOOKUP(C71,'Page accueil'!$A$26:$G$29,2,FALSE),"")</f>
        <v/>
      </c>
      <c r="E71" s="32" t="str">
        <f>IFERROR(VLOOKUP(C71,'Page accueil'!$A$26:$G$29,2,FALSE),"")</f>
        <v/>
      </c>
      <c r="F71" s="304" t="s">
        <v>100</v>
      </c>
      <c r="G71" s="304"/>
    </row>
    <row r="72" spans="1:7" ht="56.25" outlineLevel="1" x14ac:dyDescent="0.25">
      <c r="A72" s="157" t="s">
        <v>38</v>
      </c>
      <c r="B72" s="160" t="s">
        <v>255</v>
      </c>
      <c r="C72" s="174" t="s">
        <v>543</v>
      </c>
      <c r="D72" s="138" t="str">
        <f>IFERROR(VLOOKUP(C72,'Page accueil'!$A$26:$G$29,2,FALSE),"")</f>
        <v/>
      </c>
      <c r="E72" s="32" t="str">
        <f>IFERROR(VLOOKUP(C72,'Page accueil'!$A$26:$G$29,2,FALSE),"")</f>
        <v/>
      </c>
      <c r="F72" s="315" t="s">
        <v>100</v>
      </c>
      <c r="G72" s="316"/>
    </row>
    <row r="73" spans="1:7" ht="84.75" customHeight="1" outlineLevel="1" x14ac:dyDescent="0.25">
      <c r="A73" s="157" t="s">
        <v>159</v>
      </c>
      <c r="B73" s="158" t="s">
        <v>256</v>
      </c>
      <c r="C73" s="174" t="s">
        <v>543</v>
      </c>
      <c r="D73" s="138" t="str">
        <f>IFERROR(VLOOKUP(C73,'Page accueil'!$A$26:$G$29,2,FALSE),"")</f>
        <v/>
      </c>
      <c r="E73" s="32" t="str">
        <f>IFERROR(VLOOKUP(C73,'Page accueil'!$A$26:$G$29,2,FALSE),"")</f>
        <v/>
      </c>
      <c r="F73" s="315" t="s">
        <v>100</v>
      </c>
      <c r="G73" s="316"/>
    </row>
    <row r="74" spans="1:7" ht="77.25" customHeight="1" outlineLevel="1" x14ac:dyDescent="0.25">
      <c r="A74" s="157" t="s">
        <v>159</v>
      </c>
      <c r="B74" s="158" t="s">
        <v>258</v>
      </c>
      <c r="C74" s="174" t="s">
        <v>543</v>
      </c>
      <c r="D74" s="138" t="str">
        <f>IFERROR(VLOOKUP(C74,'Page accueil'!$A$26:$G$29,2,FALSE),"")</f>
        <v/>
      </c>
      <c r="E74" s="32" t="str">
        <f>IFERROR(VLOOKUP(C74,'Page accueil'!$A$26:$G$29,2,FALSE),"")</f>
        <v/>
      </c>
      <c r="F74" s="315" t="s">
        <v>100</v>
      </c>
      <c r="G74" s="316"/>
    </row>
    <row r="75" spans="1:7" ht="57" customHeight="1" outlineLevel="1" x14ac:dyDescent="0.25">
      <c r="A75" s="157" t="s">
        <v>159</v>
      </c>
      <c r="B75" s="158" t="s">
        <v>257</v>
      </c>
      <c r="C75" s="174" t="s">
        <v>543</v>
      </c>
      <c r="D75" s="138" t="str">
        <f>IFERROR(VLOOKUP(C75,'Page accueil'!$A$26:$G$29,2,FALSE),"")</f>
        <v/>
      </c>
      <c r="E75" s="32" t="str">
        <f>IFERROR(VLOOKUP(C75,'Page accueil'!$A$26:$G$29,2,FALSE),"")</f>
        <v/>
      </c>
      <c r="F75" s="315" t="s">
        <v>100</v>
      </c>
      <c r="G75" s="316"/>
    </row>
    <row r="76" spans="1:7" ht="111.75" customHeight="1" outlineLevel="1" x14ac:dyDescent="0.25">
      <c r="A76" s="157" t="s">
        <v>160</v>
      </c>
      <c r="B76" s="161" t="s">
        <v>259</v>
      </c>
      <c r="C76" s="174" t="s">
        <v>543</v>
      </c>
      <c r="D76" s="138" t="str">
        <f>IFERROR(VLOOKUP(C76,'Page accueil'!$A$26:$G$29,2,FALSE),"")</f>
        <v/>
      </c>
      <c r="E76" s="32" t="str">
        <f>IFERROR(VLOOKUP(C76,'Page accueil'!$A$26:$G$29,2,FALSE),"")</f>
        <v/>
      </c>
      <c r="F76" s="304" t="s">
        <v>100</v>
      </c>
      <c r="G76" s="304"/>
    </row>
    <row r="77" spans="1:7" ht="33.75" outlineLevel="1" x14ac:dyDescent="0.25">
      <c r="A77" s="157" t="s">
        <v>160</v>
      </c>
      <c r="B77" s="162" t="s">
        <v>260</v>
      </c>
      <c r="C77" s="174" t="s">
        <v>543</v>
      </c>
      <c r="D77" s="138" t="str">
        <f>IFERROR(VLOOKUP(C77,'Page accueil'!$A$26:$G$29,2,FALSE),"")</f>
        <v/>
      </c>
      <c r="E77" s="32" t="str">
        <f>IFERROR(VLOOKUP(C77,'Page accueil'!$A$26:$G$29,2,FALSE),"")</f>
        <v/>
      </c>
      <c r="F77" s="304" t="s">
        <v>100</v>
      </c>
      <c r="G77" s="304"/>
    </row>
    <row r="78" spans="1:7" ht="56.25" outlineLevel="1" x14ac:dyDescent="0.25">
      <c r="A78" s="157" t="s">
        <v>160</v>
      </c>
      <c r="B78" s="162" t="s">
        <v>262</v>
      </c>
      <c r="C78" s="174" t="s">
        <v>543</v>
      </c>
      <c r="D78" s="138" t="str">
        <f>IFERROR(VLOOKUP(C78,'Page accueil'!$A$26:$G$29,2,FALSE),"")</f>
        <v/>
      </c>
      <c r="E78" s="32" t="str">
        <f>IFERROR(VLOOKUP(C78,'Page accueil'!$A$26:$G$29,2,FALSE),"")</f>
        <v/>
      </c>
      <c r="F78" s="304" t="s">
        <v>100</v>
      </c>
      <c r="G78" s="304"/>
    </row>
    <row r="79" spans="1:7" ht="56.25" outlineLevel="1" x14ac:dyDescent="0.25">
      <c r="A79" s="157" t="s">
        <v>160</v>
      </c>
      <c r="B79" s="162" t="s">
        <v>261</v>
      </c>
      <c r="C79" s="174" t="s">
        <v>543</v>
      </c>
      <c r="D79" s="138" t="str">
        <f>IFERROR(VLOOKUP(C79,'Page accueil'!$A$26:$G$29,2,FALSE),"")</f>
        <v/>
      </c>
      <c r="E79" s="32" t="str">
        <f>IFERROR(VLOOKUP(C79,'Page accueil'!$A$26:$G$29,2,FALSE),"")</f>
        <v/>
      </c>
      <c r="F79" s="304" t="s">
        <v>100</v>
      </c>
      <c r="G79" s="304"/>
    </row>
    <row r="80" spans="1:7" ht="56.25" outlineLevel="1" x14ac:dyDescent="0.25">
      <c r="A80" s="166" t="s">
        <v>160</v>
      </c>
      <c r="B80" s="167" t="s">
        <v>263</v>
      </c>
      <c r="C80" s="174" t="s">
        <v>543</v>
      </c>
      <c r="D80" s="138"/>
      <c r="E80" s="32" t="str">
        <f>IFERROR(VLOOKUP(C80,'Page accueil'!$A$26:$G$29,2,FALSE),"")</f>
        <v/>
      </c>
      <c r="F80" s="304" t="s">
        <v>100</v>
      </c>
      <c r="G80" s="304"/>
    </row>
    <row r="81" spans="1:7" ht="22.5" outlineLevel="1" x14ac:dyDescent="0.25">
      <c r="A81" s="166" t="s">
        <v>160</v>
      </c>
      <c r="B81" s="167" t="s">
        <v>264</v>
      </c>
      <c r="C81" s="174" t="s">
        <v>543</v>
      </c>
      <c r="D81" s="138"/>
      <c r="E81" s="32" t="str">
        <f>IFERROR(VLOOKUP(C81,'Page accueil'!$A$26:$G$29,2,FALSE),"")</f>
        <v/>
      </c>
      <c r="F81" s="304" t="s">
        <v>100</v>
      </c>
      <c r="G81" s="304"/>
    </row>
    <row r="82" spans="1:7" ht="56.25" outlineLevel="1" x14ac:dyDescent="0.25">
      <c r="A82" s="166" t="s">
        <v>160</v>
      </c>
      <c r="B82" s="167" t="s">
        <v>265</v>
      </c>
      <c r="C82" s="174" t="s">
        <v>543</v>
      </c>
      <c r="D82" s="138"/>
      <c r="E82" s="32" t="str">
        <f>IFERROR(VLOOKUP(C82,'Page accueil'!$A$26:$G$29,2,FALSE),"")</f>
        <v/>
      </c>
      <c r="F82" s="304" t="s">
        <v>100</v>
      </c>
      <c r="G82" s="304"/>
    </row>
    <row r="83" spans="1:7" ht="45" outlineLevel="1" x14ac:dyDescent="0.25">
      <c r="A83" s="157" t="s">
        <v>161</v>
      </c>
      <c r="B83" s="160" t="s">
        <v>266</v>
      </c>
      <c r="C83" s="174" t="s">
        <v>543</v>
      </c>
      <c r="D83" s="138" t="str">
        <f>IFERROR(VLOOKUP(C83,'Page accueil'!$A$26:$G$29,2,FALSE),"")</f>
        <v/>
      </c>
      <c r="E83" s="32" t="str">
        <f>IFERROR(VLOOKUP(C83,'Page accueil'!$A$26:$G$29,2,FALSE),"")</f>
        <v/>
      </c>
      <c r="F83" s="304" t="s">
        <v>100</v>
      </c>
      <c r="G83" s="304"/>
    </row>
    <row r="84" spans="1:7" ht="33.75" outlineLevel="1" x14ac:dyDescent="0.25">
      <c r="A84" s="157" t="s">
        <v>161</v>
      </c>
      <c r="B84" s="160" t="s">
        <v>267</v>
      </c>
      <c r="C84" s="174" t="s">
        <v>543</v>
      </c>
      <c r="D84" s="138" t="str">
        <f>IFERROR(VLOOKUP(C84,'Page accueil'!$A$26:$G$29,2,FALSE),"")</f>
        <v/>
      </c>
      <c r="E84" s="32" t="str">
        <f>IFERROR(VLOOKUP(C84,'Page accueil'!$A$26:$G$29,2,FALSE),"")</f>
        <v/>
      </c>
      <c r="F84" s="304" t="s">
        <v>100</v>
      </c>
      <c r="G84" s="304"/>
    </row>
    <row r="85" spans="1:7" ht="67.5" outlineLevel="1" x14ac:dyDescent="0.25">
      <c r="A85" s="157" t="s">
        <v>161</v>
      </c>
      <c r="B85" s="160" t="s">
        <v>268</v>
      </c>
      <c r="C85" s="174" t="s">
        <v>543</v>
      </c>
      <c r="D85" s="138" t="str">
        <f>IFERROR(VLOOKUP(C85,'Page accueil'!$A$26:$G$29,2,FALSE),"")</f>
        <v/>
      </c>
      <c r="E85" s="32" t="str">
        <f>IFERROR(VLOOKUP(C85,'Page accueil'!$A$26:$G$29,2,FALSE),"")</f>
        <v/>
      </c>
      <c r="F85" s="304" t="s">
        <v>100</v>
      </c>
      <c r="G85" s="304"/>
    </row>
    <row r="86" spans="1:7" ht="11.25" customHeight="1" outlineLevel="1" x14ac:dyDescent="0.25">
      <c r="A86" s="132" t="s">
        <v>4</v>
      </c>
      <c r="B86" s="132" t="s">
        <v>85</v>
      </c>
      <c r="C86" s="133" t="str">
        <f>IFERROR(VLOOKUP(D86,'Page accueil'!$A$32:$E$35,3),"")</f>
        <v/>
      </c>
      <c r="D86" s="138" t="str">
        <f>IFERROR(AVERAGE(D87:D90),"")</f>
        <v/>
      </c>
      <c r="E86" s="32" t="str">
        <f>IFERROR(AVERAGE(E87:E90),"")</f>
        <v/>
      </c>
      <c r="F86" s="305" t="s">
        <v>100</v>
      </c>
      <c r="G86" s="305"/>
    </row>
    <row r="87" spans="1:7" ht="39" customHeight="1" outlineLevel="1" x14ac:dyDescent="0.25">
      <c r="A87" s="157" t="s">
        <v>36</v>
      </c>
      <c r="B87" s="161" t="s">
        <v>569</v>
      </c>
      <c r="C87" s="174" t="s">
        <v>543</v>
      </c>
      <c r="D87" s="138" t="str">
        <f>IFERROR(VLOOKUP(C87,'Page accueil'!$A$26:$G$29,2,FALSE),"")</f>
        <v/>
      </c>
      <c r="E87" s="32" t="str">
        <f>IFERROR(VLOOKUP(C87,'Page accueil'!$A$26:$G$29,2,FALSE),"")</f>
        <v/>
      </c>
      <c r="F87" s="304" t="s">
        <v>100</v>
      </c>
      <c r="G87" s="304"/>
    </row>
    <row r="88" spans="1:7" ht="45" outlineLevel="1" x14ac:dyDescent="0.25">
      <c r="A88" s="157" t="s">
        <v>36</v>
      </c>
      <c r="B88" s="158" t="s">
        <v>269</v>
      </c>
      <c r="C88" s="174" t="s">
        <v>543</v>
      </c>
      <c r="D88" s="138" t="str">
        <f>IFERROR(VLOOKUP(C88,'Page accueil'!$A$26:$G$29,2,FALSE),"")</f>
        <v/>
      </c>
      <c r="E88" s="32" t="str">
        <f>IFERROR(VLOOKUP(C88,'Page accueil'!$A$26:$G$29,2,FALSE),"")</f>
        <v/>
      </c>
      <c r="F88" s="304" t="s">
        <v>100</v>
      </c>
      <c r="G88" s="304"/>
    </row>
    <row r="89" spans="1:7" ht="33.75" outlineLevel="1" x14ac:dyDescent="0.25">
      <c r="A89" s="157" t="s">
        <v>36</v>
      </c>
      <c r="B89" s="158" t="s">
        <v>270</v>
      </c>
      <c r="C89" s="174" t="s">
        <v>543</v>
      </c>
      <c r="D89" s="138" t="str">
        <f>IFERROR(VLOOKUP(C89,'Page accueil'!$A$26:$G$29,2,FALSE),"")</f>
        <v/>
      </c>
      <c r="E89" s="32" t="str">
        <f>IFERROR(VLOOKUP(C89,'Page accueil'!$A$26:$G$29,2,FALSE),"")</f>
        <v/>
      </c>
      <c r="F89" s="304" t="s">
        <v>100</v>
      </c>
      <c r="G89" s="304"/>
    </row>
    <row r="90" spans="1:7" ht="33.75" outlineLevel="1" x14ac:dyDescent="0.25">
      <c r="A90" s="157" t="s">
        <v>36</v>
      </c>
      <c r="B90" s="158" t="s">
        <v>271</v>
      </c>
      <c r="C90" s="174" t="s">
        <v>543</v>
      </c>
      <c r="D90" s="138" t="str">
        <f>IFERROR(VLOOKUP(C90,'Page accueil'!$A$26:$G$29,2,FALSE),"")</f>
        <v/>
      </c>
      <c r="E90" s="32" t="str">
        <f>IFERROR(VLOOKUP(C90,'Page accueil'!$A$26:$G$29,2,FALSE),"")</f>
        <v/>
      </c>
      <c r="F90" s="304" t="s">
        <v>100</v>
      </c>
      <c r="G90" s="304"/>
    </row>
    <row r="91" spans="1:7" ht="11.25" customHeight="1" outlineLevel="1" x14ac:dyDescent="0.25">
      <c r="A91" s="132" t="s">
        <v>162</v>
      </c>
      <c r="B91" s="132" t="s">
        <v>86</v>
      </c>
      <c r="C91" s="133" t="str">
        <f>IFERROR(VLOOKUP(D91,'Page accueil'!$A$32:$E$35,3),"")</f>
        <v/>
      </c>
      <c r="D91" s="138" t="str">
        <f>IFERROR(AVERAGE(D92:D98),"")</f>
        <v/>
      </c>
      <c r="E91" s="32" t="str">
        <f>IFERROR(AVERAGE(E92:E98),"")</f>
        <v/>
      </c>
      <c r="F91" s="305" t="s">
        <v>100</v>
      </c>
      <c r="G91" s="305"/>
    </row>
    <row r="92" spans="1:7" ht="45" outlineLevel="1" x14ac:dyDescent="0.25">
      <c r="A92" s="157" t="s">
        <v>5</v>
      </c>
      <c r="B92" s="160" t="s">
        <v>274</v>
      </c>
      <c r="C92" s="174" t="s">
        <v>543</v>
      </c>
      <c r="D92" s="138" t="str">
        <f>IFERROR(VLOOKUP(C92,'Page accueil'!$A$26:$G$29,2,FALSE),"")</f>
        <v/>
      </c>
      <c r="E92" s="32" t="str">
        <f>IFERROR(VLOOKUP(C92,'Page accueil'!$A$26:$G$29,2,FALSE),"")</f>
        <v/>
      </c>
      <c r="F92" s="304" t="s">
        <v>100</v>
      </c>
      <c r="G92" s="304"/>
    </row>
    <row r="93" spans="1:7" ht="56.25" outlineLevel="1" x14ac:dyDescent="0.25">
      <c r="A93" s="157" t="s">
        <v>5</v>
      </c>
      <c r="B93" s="160" t="s">
        <v>272</v>
      </c>
      <c r="C93" s="174" t="s">
        <v>543</v>
      </c>
      <c r="D93" s="138" t="str">
        <f>IFERROR(VLOOKUP(C93,'Page accueil'!$A$26:$G$29,2,FALSE),"")</f>
        <v/>
      </c>
      <c r="E93" s="32" t="str">
        <f>IFERROR(VLOOKUP(C93,'Page accueil'!$A$26:$G$29,2,FALSE),"")</f>
        <v/>
      </c>
      <c r="F93" s="304" t="s">
        <v>100</v>
      </c>
      <c r="G93" s="304"/>
    </row>
    <row r="94" spans="1:7" ht="45" outlineLevel="1" x14ac:dyDescent="0.25">
      <c r="A94" s="157" t="s">
        <v>5</v>
      </c>
      <c r="B94" s="160" t="s">
        <v>273</v>
      </c>
      <c r="C94" s="174" t="s">
        <v>543</v>
      </c>
      <c r="D94" s="138" t="str">
        <f>IFERROR(VLOOKUP(C94,'Page accueil'!$A$26:$G$29,2,FALSE),"")</f>
        <v/>
      </c>
      <c r="E94" s="32" t="str">
        <f>IFERROR(VLOOKUP(C94,'Page accueil'!$A$26:$G$29,2,FALSE),"")</f>
        <v/>
      </c>
      <c r="F94" s="304" t="s">
        <v>100</v>
      </c>
      <c r="G94" s="304"/>
    </row>
    <row r="95" spans="1:7" ht="45" outlineLevel="1" x14ac:dyDescent="0.25">
      <c r="A95" s="168" t="s">
        <v>5</v>
      </c>
      <c r="B95" s="169" t="s">
        <v>275</v>
      </c>
      <c r="C95" s="174" t="s">
        <v>543</v>
      </c>
      <c r="D95" s="138"/>
      <c r="E95" s="32" t="str">
        <f>IFERROR(VLOOKUP(C95,'Page accueil'!$A$26:$G$29,2,FALSE),"")</f>
        <v/>
      </c>
      <c r="F95" s="304" t="s">
        <v>100</v>
      </c>
      <c r="G95" s="304"/>
    </row>
    <row r="96" spans="1:7" ht="33.75" outlineLevel="1" x14ac:dyDescent="0.25">
      <c r="A96" s="168" t="s">
        <v>5</v>
      </c>
      <c r="B96" s="169" t="s">
        <v>276</v>
      </c>
      <c r="C96" s="174" t="s">
        <v>543</v>
      </c>
      <c r="D96" s="138"/>
      <c r="E96" s="32" t="str">
        <f>IFERROR(VLOOKUP(C96,'Page accueil'!$A$26:$G$29,2,FALSE),"")</f>
        <v/>
      </c>
      <c r="F96" s="304" t="s">
        <v>100</v>
      </c>
      <c r="G96" s="304"/>
    </row>
    <row r="97" spans="1:7" ht="22.5" outlineLevel="1" x14ac:dyDescent="0.25">
      <c r="A97" s="168" t="s">
        <v>5</v>
      </c>
      <c r="B97" s="169" t="s">
        <v>277</v>
      </c>
      <c r="C97" s="174" t="s">
        <v>543</v>
      </c>
      <c r="D97" s="138"/>
      <c r="E97" s="32" t="str">
        <f>IFERROR(VLOOKUP(C97,'Page accueil'!$A$26:$G$29,2,FALSE),"")</f>
        <v/>
      </c>
      <c r="F97" s="304" t="s">
        <v>100</v>
      </c>
      <c r="G97" s="304"/>
    </row>
    <row r="98" spans="1:7" ht="22.5" outlineLevel="1" x14ac:dyDescent="0.25">
      <c r="A98" s="168" t="s">
        <v>5</v>
      </c>
      <c r="B98" s="169" t="s">
        <v>278</v>
      </c>
      <c r="C98" s="174" t="s">
        <v>543</v>
      </c>
      <c r="D98" s="138"/>
      <c r="E98" s="32" t="str">
        <f>IFERROR(VLOOKUP(C98,'Page accueil'!$A$26:$G$29,2,FALSE),"")</f>
        <v/>
      </c>
      <c r="F98" s="304" t="s">
        <v>100</v>
      </c>
      <c r="G98" s="304"/>
    </row>
    <row r="99" spans="1:7" ht="11.25" customHeight="1" outlineLevel="1" x14ac:dyDescent="0.25">
      <c r="A99" s="132" t="s">
        <v>163</v>
      </c>
      <c r="B99" s="132" t="s">
        <v>87</v>
      </c>
      <c r="C99" s="133" t="str">
        <f>IFERROR(VLOOKUP(D99,'Page accueil'!$A$32:$E$35,3),"")</f>
        <v/>
      </c>
      <c r="D99" s="138" t="str">
        <f>IFERROR(AVERAGE(D100:D101),"")</f>
        <v/>
      </c>
      <c r="E99" s="32" t="str">
        <f>IFERROR(AVERAGE(E100:E101),"")</f>
        <v/>
      </c>
      <c r="F99" s="305" t="s">
        <v>100</v>
      </c>
      <c r="G99" s="305"/>
    </row>
    <row r="100" spans="1:7" ht="45" outlineLevel="1" x14ac:dyDescent="0.25">
      <c r="A100" s="157" t="s">
        <v>6</v>
      </c>
      <c r="B100" s="161" t="s">
        <v>280</v>
      </c>
      <c r="C100" s="174" t="s">
        <v>543</v>
      </c>
      <c r="D100" s="138" t="str">
        <f>IFERROR(VLOOKUP(C100,'Page accueil'!$A$26:$G$29,2,FALSE),"")</f>
        <v/>
      </c>
      <c r="E100" s="32" t="str">
        <f>IFERROR(VLOOKUP(C100,'Page accueil'!$A$26:$G$29,2,FALSE),"")</f>
        <v/>
      </c>
      <c r="F100" s="304" t="s">
        <v>100</v>
      </c>
      <c r="G100" s="304"/>
    </row>
    <row r="101" spans="1:7" ht="67.5" outlineLevel="1" x14ac:dyDescent="0.25">
      <c r="A101" s="157" t="s">
        <v>6</v>
      </c>
      <c r="B101" s="162" t="s">
        <v>279</v>
      </c>
      <c r="C101" s="174" t="s">
        <v>543</v>
      </c>
      <c r="D101" s="138" t="str">
        <f>IFERROR(VLOOKUP(C101,'Page accueil'!$A$26:$G$29,2,FALSE),"")</f>
        <v/>
      </c>
      <c r="E101" s="32" t="str">
        <f>IFERROR(VLOOKUP(C101,'Page accueil'!$A$26:$G$29,2,FALSE),"")</f>
        <v/>
      </c>
      <c r="F101" s="304" t="s">
        <v>100</v>
      </c>
      <c r="G101" s="304"/>
    </row>
    <row r="102" spans="1:7" ht="11.25" customHeight="1" outlineLevel="1" x14ac:dyDescent="0.25">
      <c r="A102" s="132" t="s">
        <v>164</v>
      </c>
      <c r="B102" s="132" t="s">
        <v>165</v>
      </c>
      <c r="C102" s="133" t="str">
        <f>IFERROR(VLOOKUP(D102,'Page accueil'!$A$32:$E$35,3),"")</f>
        <v/>
      </c>
      <c r="D102" s="138" t="str">
        <f>IFERROR(AVERAGE(D103:D113),"")</f>
        <v/>
      </c>
      <c r="E102" s="32" t="str">
        <f>IFERROR(AVERAGE(E103:E113),"")</f>
        <v/>
      </c>
      <c r="F102" s="305" t="s">
        <v>100</v>
      </c>
      <c r="G102" s="305"/>
    </row>
    <row r="103" spans="1:7" ht="67.5" outlineLevel="1" x14ac:dyDescent="0.25">
      <c r="A103" s="157" t="s">
        <v>7</v>
      </c>
      <c r="B103" s="160" t="s">
        <v>281</v>
      </c>
      <c r="C103" s="174" t="s">
        <v>543</v>
      </c>
      <c r="D103" s="138" t="str">
        <f>IFERROR(VLOOKUP(C103,'Page accueil'!$A$26:$G$29,2,FALSE),"")</f>
        <v/>
      </c>
      <c r="E103" s="32" t="str">
        <f>IFERROR(VLOOKUP(C103,'Page accueil'!$A$26:$G$29,2,FALSE),"")</f>
        <v/>
      </c>
      <c r="F103" s="304" t="s">
        <v>100</v>
      </c>
      <c r="G103" s="304"/>
    </row>
    <row r="104" spans="1:7" ht="67.5" outlineLevel="1" x14ac:dyDescent="0.25">
      <c r="A104" s="157" t="s">
        <v>8</v>
      </c>
      <c r="B104" s="158" t="s">
        <v>282</v>
      </c>
      <c r="C104" s="174" t="s">
        <v>543</v>
      </c>
      <c r="D104" s="138" t="str">
        <f>IFERROR(VLOOKUP(C104,'Page accueil'!$A$26:$G$29,2,FALSE),"")</f>
        <v/>
      </c>
      <c r="E104" s="32" t="str">
        <f>IFERROR(VLOOKUP(C104,'Page accueil'!$A$26:$G$29,2,FALSE),"")</f>
        <v/>
      </c>
      <c r="F104" s="304" t="s">
        <v>100</v>
      </c>
      <c r="G104" s="304"/>
    </row>
    <row r="105" spans="1:7" ht="56.25" outlineLevel="1" x14ac:dyDescent="0.25">
      <c r="A105" s="157" t="s">
        <v>8</v>
      </c>
      <c r="B105" s="158" t="s">
        <v>283</v>
      </c>
      <c r="C105" s="174" t="s">
        <v>543</v>
      </c>
      <c r="D105" s="138" t="str">
        <f>IFERROR(VLOOKUP(C105,'Page accueil'!$A$26:$G$29,2,FALSE),"")</f>
        <v/>
      </c>
      <c r="E105" s="32" t="str">
        <f>IFERROR(VLOOKUP(C105,'Page accueil'!$A$26:$G$29,2,FALSE),"")</f>
        <v/>
      </c>
      <c r="F105" s="304" t="s">
        <v>100</v>
      </c>
      <c r="G105" s="304"/>
    </row>
    <row r="106" spans="1:7" ht="56.25" outlineLevel="1" x14ac:dyDescent="0.25">
      <c r="A106" s="157" t="s">
        <v>8</v>
      </c>
      <c r="B106" s="158" t="s">
        <v>284</v>
      </c>
      <c r="C106" s="174" t="s">
        <v>543</v>
      </c>
      <c r="D106" s="138" t="str">
        <f>IFERROR(VLOOKUP(C106,'Page accueil'!$A$26:$G$29,2,FALSE),"")</f>
        <v/>
      </c>
      <c r="E106" s="32" t="str">
        <f>IFERROR(VLOOKUP(C106,'Page accueil'!$A$26:$G$29,2,FALSE),"")</f>
        <v/>
      </c>
      <c r="F106" s="304" t="s">
        <v>100</v>
      </c>
      <c r="G106" s="304"/>
    </row>
    <row r="107" spans="1:7" ht="33.75" outlineLevel="1" x14ac:dyDescent="0.25">
      <c r="A107" s="157" t="s">
        <v>26</v>
      </c>
      <c r="B107" s="158" t="s">
        <v>285</v>
      </c>
      <c r="C107" s="174" t="s">
        <v>543</v>
      </c>
      <c r="D107" s="138" t="str">
        <f>IFERROR(VLOOKUP(C107,'Page accueil'!$A$26:$G$29,2,FALSE),"")</f>
        <v/>
      </c>
      <c r="E107" s="32" t="str">
        <f>IFERROR(VLOOKUP(C107,'Page accueil'!$A$26:$G$29,2,FALSE),"")</f>
        <v/>
      </c>
      <c r="F107" s="304" t="s">
        <v>100</v>
      </c>
      <c r="G107" s="304"/>
    </row>
    <row r="108" spans="1:7" ht="45" outlineLevel="1" x14ac:dyDescent="0.25">
      <c r="A108" s="157" t="s">
        <v>26</v>
      </c>
      <c r="B108" s="158" t="s">
        <v>286</v>
      </c>
      <c r="C108" s="174" t="s">
        <v>543</v>
      </c>
      <c r="D108" s="138" t="str">
        <f>IFERROR(VLOOKUP(C108,'Page accueil'!$A$26:$G$29,2,FALSE),"")</f>
        <v/>
      </c>
      <c r="E108" s="32" t="str">
        <f>IFERROR(VLOOKUP(C108,'Page accueil'!$A$26:$G$29,2,FALSE),"")</f>
        <v/>
      </c>
      <c r="F108" s="304" t="s">
        <v>100</v>
      </c>
      <c r="G108" s="304"/>
    </row>
    <row r="109" spans="1:7" ht="112.5" outlineLevel="1" x14ac:dyDescent="0.25">
      <c r="A109" s="157" t="s">
        <v>27</v>
      </c>
      <c r="B109" s="158" t="s">
        <v>287</v>
      </c>
      <c r="C109" s="174" t="s">
        <v>543</v>
      </c>
      <c r="D109" s="138" t="str">
        <f>IFERROR(VLOOKUP(C109,'Page accueil'!$A$26:$G$29,2,FALSE),"")</f>
        <v/>
      </c>
      <c r="E109" s="32" t="str">
        <f>IFERROR(VLOOKUP(C109,'Page accueil'!$A$26:$G$29,2,FALSE),"")</f>
        <v/>
      </c>
      <c r="F109" s="304" t="s">
        <v>100</v>
      </c>
      <c r="G109" s="304"/>
    </row>
    <row r="110" spans="1:7" ht="67.5" outlineLevel="1" x14ac:dyDescent="0.25">
      <c r="A110" s="166" t="s">
        <v>27</v>
      </c>
      <c r="B110" s="170" t="s">
        <v>288</v>
      </c>
      <c r="C110" s="174" t="s">
        <v>543</v>
      </c>
      <c r="D110" s="138"/>
      <c r="E110" s="32" t="str">
        <f>IFERROR(VLOOKUP(C110,'Page accueil'!$A$26:$G$29,2,FALSE),"")</f>
        <v/>
      </c>
      <c r="F110" s="304" t="s">
        <v>100</v>
      </c>
      <c r="G110" s="304"/>
    </row>
    <row r="111" spans="1:7" ht="56.25" outlineLevel="1" x14ac:dyDescent="0.25">
      <c r="A111" s="157" t="s">
        <v>27</v>
      </c>
      <c r="B111" s="158" t="s">
        <v>289</v>
      </c>
      <c r="C111" s="174" t="s">
        <v>543</v>
      </c>
      <c r="D111" s="138" t="str">
        <f>IFERROR(VLOOKUP(C111,'Page accueil'!$A$26:$G$29,2,FALSE),"")</f>
        <v/>
      </c>
      <c r="E111" s="32" t="str">
        <f>IFERROR(VLOOKUP(C111,'Page accueil'!$A$26:$G$29,2,FALSE),"")</f>
        <v/>
      </c>
      <c r="F111" s="304" t="s">
        <v>100</v>
      </c>
      <c r="G111" s="304"/>
    </row>
    <row r="112" spans="1:7" ht="45" outlineLevel="1" x14ac:dyDescent="0.25">
      <c r="A112" s="157" t="s">
        <v>27</v>
      </c>
      <c r="B112" s="158" t="s">
        <v>76</v>
      </c>
      <c r="C112" s="174" t="s">
        <v>543</v>
      </c>
      <c r="D112" s="138" t="str">
        <f>IFERROR(VLOOKUP(C112,'Page accueil'!$A$26:$G$29,2,FALSE),"")</f>
        <v/>
      </c>
      <c r="E112" s="32" t="str">
        <f>IFERROR(VLOOKUP(C112,'Page accueil'!$A$26:$G$29,2,FALSE),"")</f>
        <v/>
      </c>
      <c r="F112" s="304" t="s">
        <v>100</v>
      </c>
      <c r="G112" s="304"/>
    </row>
    <row r="113" spans="1:7" ht="78.75" outlineLevel="1" x14ac:dyDescent="0.25">
      <c r="A113" s="171" t="s">
        <v>27</v>
      </c>
      <c r="B113" s="169" t="s">
        <v>290</v>
      </c>
      <c r="C113" s="174" t="s">
        <v>543</v>
      </c>
      <c r="D113" s="138"/>
      <c r="E113" s="32" t="str">
        <f>IFERROR(VLOOKUP(C113,'Page accueil'!$A$26:$G$29,2,FALSE),"")</f>
        <v/>
      </c>
      <c r="F113" s="315" t="s">
        <v>100</v>
      </c>
      <c r="G113" s="316"/>
    </row>
    <row r="114" spans="1:7" ht="27.95" customHeight="1" x14ac:dyDescent="0.25">
      <c r="A114" s="129">
        <v>8</v>
      </c>
      <c r="B114" s="130" t="s">
        <v>166</v>
      </c>
      <c r="C114" s="131" t="str">
        <f>IFERROR(VLOOKUP(D114,'Page accueil'!$A$32:$E$35,3),"")</f>
        <v/>
      </c>
      <c r="D114" s="138" t="str">
        <f>IFERROR(AVERAGE(D115,D142,D164,D215,D259,D314,D321),"")</f>
        <v/>
      </c>
      <c r="E114" s="32" t="str">
        <f>IFERROR(AVERAGE(E115,E142,E164,E215,E259,E314,E321),"")</f>
        <v/>
      </c>
      <c r="F114" s="305" t="s">
        <v>100</v>
      </c>
      <c r="G114" s="305"/>
    </row>
    <row r="115" spans="1:7" ht="11.25" customHeight="1" outlineLevel="1" x14ac:dyDescent="0.25">
      <c r="A115" s="132" t="s">
        <v>167</v>
      </c>
      <c r="B115" s="132" t="s">
        <v>88</v>
      </c>
      <c r="C115" s="133" t="str">
        <f>IFERROR(VLOOKUP(D115,'Page accueil'!$A$32:$E$35,3),"")</f>
        <v/>
      </c>
      <c r="D115" s="138" t="str">
        <f>IFERROR(AVERAGE(D116:D141),"")</f>
        <v/>
      </c>
      <c r="E115" s="32" t="str">
        <f>IFERROR(AVERAGE(E116:E141),"")</f>
        <v/>
      </c>
      <c r="F115" s="305" t="s">
        <v>100</v>
      </c>
      <c r="G115" s="305"/>
    </row>
    <row r="116" spans="1:7" ht="22.5" outlineLevel="2" x14ac:dyDescent="0.25">
      <c r="A116" s="157" t="s">
        <v>9</v>
      </c>
      <c r="B116" s="163" t="s">
        <v>291</v>
      </c>
      <c r="C116" s="174" t="s">
        <v>543</v>
      </c>
      <c r="D116" s="138" t="str">
        <f>IFERROR(VLOOKUP(C116,'Page accueil'!$A$26:$G$29,2,FALSE),"")</f>
        <v/>
      </c>
      <c r="E116" s="32" t="str">
        <f>IFERROR(VLOOKUP(C116,'Page accueil'!$A$26:$G$29,2,FALSE),"")</f>
        <v/>
      </c>
      <c r="F116" s="304" t="s">
        <v>100</v>
      </c>
      <c r="G116" s="304"/>
    </row>
    <row r="117" spans="1:7" ht="33.75" outlineLevel="2" x14ac:dyDescent="0.25">
      <c r="A117" s="157" t="s">
        <v>9</v>
      </c>
      <c r="B117" s="164" t="s">
        <v>292</v>
      </c>
      <c r="C117" s="174" t="s">
        <v>543</v>
      </c>
      <c r="D117" s="138" t="str">
        <f>IFERROR(VLOOKUP(C117,'Page accueil'!$A$26:$G$29,2,FALSE),"")</f>
        <v/>
      </c>
      <c r="E117" s="32" t="str">
        <f>IFERROR(VLOOKUP(C117,'Page accueil'!$A$26:$G$29,2,FALSE),"")</f>
        <v/>
      </c>
      <c r="F117" s="304" t="s">
        <v>100</v>
      </c>
      <c r="G117" s="304"/>
    </row>
    <row r="118" spans="1:7" ht="56.25" outlineLevel="2" x14ac:dyDescent="0.25">
      <c r="A118" s="157" t="s">
        <v>9</v>
      </c>
      <c r="B118" s="163" t="s">
        <v>293</v>
      </c>
      <c r="C118" s="174" t="s">
        <v>543</v>
      </c>
      <c r="D118" s="138" t="str">
        <f>IFERROR(VLOOKUP(C118,'Page accueil'!$A$26:$G$29,2,FALSE),"")</f>
        <v/>
      </c>
      <c r="E118" s="32" t="str">
        <f>IFERROR(VLOOKUP(C118,'Page accueil'!$A$26:$G$29,2,FALSE),"")</f>
        <v/>
      </c>
      <c r="F118" s="304" t="s">
        <v>100</v>
      </c>
      <c r="G118" s="304"/>
    </row>
    <row r="119" spans="1:7" ht="22.5" outlineLevel="2" x14ac:dyDescent="0.25">
      <c r="A119" s="157" t="s">
        <v>9</v>
      </c>
      <c r="B119" s="163" t="s">
        <v>294</v>
      </c>
      <c r="C119" s="174" t="s">
        <v>543</v>
      </c>
      <c r="D119" s="138" t="str">
        <f>IFERROR(VLOOKUP(C119,'Page accueil'!$A$26:$G$29,2,FALSE),"")</f>
        <v/>
      </c>
      <c r="E119" s="32" t="str">
        <f>IFERROR(VLOOKUP(C119,'Page accueil'!$A$26:$G$29,2,FALSE),"")</f>
        <v/>
      </c>
      <c r="F119" s="304" t="s">
        <v>100</v>
      </c>
      <c r="G119" s="304"/>
    </row>
    <row r="120" spans="1:7" ht="67.5" outlineLevel="2" x14ac:dyDescent="0.25">
      <c r="A120" s="157" t="s">
        <v>9</v>
      </c>
      <c r="B120" s="163" t="s">
        <v>295</v>
      </c>
      <c r="C120" s="174" t="s">
        <v>543</v>
      </c>
      <c r="D120" s="138" t="str">
        <f>IFERROR(VLOOKUP(C120,'Page accueil'!$A$26:$G$29,2,FALSE),"")</f>
        <v/>
      </c>
      <c r="E120" s="32" t="str">
        <f>IFERROR(VLOOKUP(C120,'Page accueil'!$A$26:$G$29,2,FALSE),"")</f>
        <v/>
      </c>
      <c r="F120" s="304" t="s">
        <v>100</v>
      </c>
      <c r="G120" s="304"/>
    </row>
    <row r="121" spans="1:7" ht="56.25" outlineLevel="2" x14ac:dyDescent="0.25">
      <c r="A121" s="166" t="s">
        <v>9</v>
      </c>
      <c r="B121" s="172" t="s">
        <v>296</v>
      </c>
      <c r="C121" s="174" t="s">
        <v>543</v>
      </c>
      <c r="D121" s="138"/>
      <c r="E121" s="32" t="str">
        <f>IFERROR(VLOOKUP(C121,'Page accueil'!$A$26:$G$29,2,FALSE),"")</f>
        <v/>
      </c>
      <c r="F121" s="304" t="s">
        <v>100</v>
      </c>
      <c r="G121" s="304"/>
    </row>
    <row r="122" spans="1:7" ht="45" outlineLevel="2" x14ac:dyDescent="0.25">
      <c r="A122" s="166" t="s">
        <v>9</v>
      </c>
      <c r="B122" s="172" t="s">
        <v>297</v>
      </c>
      <c r="C122" s="174" t="s">
        <v>543</v>
      </c>
      <c r="D122" s="138"/>
      <c r="E122" s="32" t="str">
        <f>IFERROR(VLOOKUP(C122,'Page accueil'!$A$26:$G$29,2,FALSE),"")</f>
        <v/>
      </c>
      <c r="F122" s="304" t="s">
        <v>100</v>
      </c>
      <c r="G122" s="304"/>
    </row>
    <row r="123" spans="1:7" ht="45" outlineLevel="2" x14ac:dyDescent="0.25">
      <c r="A123" s="166" t="s">
        <v>9</v>
      </c>
      <c r="B123" s="172" t="s">
        <v>298</v>
      </c>
      <c r="C123" s="174" t="s">
        <v>543</v>
      </c>
      <c r="D123" s="138"/>
      <c r="E123" s="32" t="str">
        <f>IFERROR(VLOOKUP(C123,'Page accueil'!$A$26:$G$29,2,FALSE),"")</f>
        <v/>
      </c>
      <c r="F123" s="304" t="s">
        <v>100</v>
      </c>
      <c r="G123" s="304"/>
    </row>
    <row r="124" spans="1:7" ht="33.75" outlineLevel="2" x14ac:dyDescent="0.25">
      <c r="A124" s="166" t="s">
        <v>9</v>
      </c>
      <c r="B124" s="172" t="s">
        <v>299</v>
      </c>
      <c r="C124" s="174" t="s">
        <v>543</v>
      </c>
      <c r="D124" s="138"/>
      <c r="E124" s="32" t="str">
        <f>IFERROR(VLOOKUP(C124,'Page accueil'!$A$26:$G$29,2,FALSE),"")</f>
        <v/>
      </c>
      <c r="F124" s="304" t="s">
        <v>100</v>
      </c>
      <c r="G124" s="304"/>
    </row>
    <row r="125" spans="1:7" ht="33.75" outlineLevel="2" x14ac:dyDescent="0.25">
      <c r="A125" s="168" t="s">
        <v>9</v>
      </c>
      <c r="B125" s="172" t="s">
        <v>300</v>
      </c>
      <c r="C125" s="174" t="s">
        <v>543</v>
      </c>
      <c r="D125" s="138"/>
      <c r="E125" s="32" t="str">
        <f>IFERROR(VLOOKUP(C125,'Page accueil'!$A$26:$G$29,2,FALSE),"")</f>
        <v/>
      </c>
      <c r="F125" s="304" t="s">
        <v>100</v>
      </c>
      <c r="G125" s="304"/>
    </row>
    <row r="126" spans="1:7" ht="56.25" outlineLevel="2" x14ac:dyDescent="0.25">
      <c r="A126" s="166" t="s">
        <v>9</v>
      </c>
      <c r="B126" s="173" t="s">
        <v>301</v>
      </c>
      <c r="C126" s="174" t="s">
        <v>543</v>
      </c>
      <c r="D126" s="138"/>
      <c r="E126" s="32" t="str">
        <f>IFERROR(VLOOKUP(C126,'Page accueil'!$A$26:$G$29,2,FALSE),"")</f>
        <v/>
      </c>
      <c r="F126" s="304" t="s">
        <v>100</v>
      </c>
      <c r="G126" s="304"/>
    </row>
    <row r="127" spans="1:7" ht="33.75" outlineLevel="2" x14ac:dyDescent="0.25">
      <c r="A127" s="166" t="s">
        <v>9</v>
      </c>
      <c r="B127" s="173" t="s">
        <v>302</v>
      </c>
      <c r="C127" s="174" t="s">
        <v>543</v>
      </c>
      <c r="D127" s="138"/>
      <c r="E127" s="32" t="str">
        <f>IFERROR(VLOOKUP(C127,'Page accueil'!$A$26:$G$29,2,FALSE),"")</f>
        <v/>
      </c>
      <c r="F127" s="304" t="s">
        <v>100</v>
      </c>
      <c r="G127" s="304"/>
    </row>
    <row r="128" spans="1:7" ht="45" outlineLevel="2" x14ac:dyDescent="0.25">
      <c r="A128" s="157" t="s">
        <v>9</v>
      </c>
      <c r="B128" s="163" t="s">
        <v>303</v>
      </c>
      <c r="C128" s="174" t="s">
        <v>543</v>
      </c>
      <c r="D128" s="138" t="str">
        <f>IFERROR(VLOOKUP(C128,'Page accueil'!$A$26:$G$29,2,FALSE),"")</f>
        <v/>
      </c>
      <c r="E128" s="32" t="str">
        <f>IFERROR(VLOOKUP(C128,'Page accueil'!$A$26:$G$29,2,FALSE),"")</f>
        <v/>
      </c>
      <c r="F128" s="304" t="s">
        <v>100</v>
      </c>
      <c r="G128" s="304"/>
    </row>
    <row r="129" spans="1:7" ht="56.25" outlineLevel="2" x14ac:dyDescent="0.25">
      <c r="A129" s="157" t="s">
        <v>9</v>
      </c>
      <c r="B129" s="163" t="s">
        <v>305</v>
      </c>
      <c r="C129" s="174" t="s">
        <v>543</v>
      </c>
      <c r="D129" s="138" t="str">
        <f>IFERROR(VLOOKUP(C129,'Page accueil'!$A$26:$G$29,2,FALSE),"")</f>
        <v/>
      </c>
      <c r="E129" s="32" t="str">
        <f>IFERROR(VLOOKUP(C129,'Page accueil'!$A$26:$G$29,2,FALSE),"")</f>
        <v/>
      </c>
      <c r="F129" s="304" t="s">
        <v>100</v>
      </c>
      <c r="G129" s="304"/>
    </row>
    <row r="130" spans="1:7" outlineLevel="2" x14ac:dyDescent="0.25">
      <c r="A130" s="157" t="s">
        <v>9</v>
      </c>
      <c r="B130" s="163" t="s">
        <v>304</v>
      </c>
      <c r="C130" s="174" t="s">
        <v>543</v>
      </c>
      <c r="D130" s="138" t="str">
        <f>IFERROR(VLOOKUP(C130,'Page accueil'!$A$26:$G$29,2,FALSE),"")</f>
        <v/>
      </c>
      <c r="E130" s="32" t="str">
        <f>IFERROR(VLOOKUP(C130,'Page accueil'!$A$26:$G$29,2,FALSE),"")</f>
        <v/>
      </c>
      <c r="F130" s="304" t="s">
        <v>100</v>
      </c>
      <c r="G130" s="304"/>
    </row>
    <row r="131" spans="1:7" ht="67.5" outlineLevel="2" x14ac:dyDescent="0.25">
      <c r="A131" s="166" t="s">
        <v>9</v>
      </c>
      <c r="B131" s="172" t="s">
        <v>306</v>
      </c>
      <c r="C131" s="174" t="s">
        <v>543</v>
      </c>
      <c r="D131" s="138"/>
      <c r="E131" s="32" t="str">
        <f>IFERROR(VLOOKUP(C131,'Page accueil'!$A$26:$G$29,2,FALSE),"")</f>
        <v/>
      </c>
      <c r="F131" s="304" t="s">
        <v>100</v>
      </c>
      <c r="G131" s="304"/>
    </row>
    <row r="132" spans="1:7" ht="33.75" outlineLevel="2" x14ac:dyDescent="0.25">
      <c r="A132" s="166" t="s">
        <v>9</v>
      </c>
      <c r="B132" s="172" t="s">
        <v>307</v>
      </c>
      <c r="C132" s="174" t="s">
        <v>543</v>
      </c>
      <c r="D132" s="138"/>
      <c r="E132" s="32" t="str">
        <f>IFERROR(VLOOKUP(C132,'Page accueil'!$A$26:$G$29,2,FALSE),"")</f>
        <v/>
      </c>
      <c r="F132" s="304" t="s">
        <v>100</v>
      </c>
      <c r="G132" s="304"/>
    </row>
    <row r="133" spans="1:7" ht="67.5" outlineLevel="2" x14ac:dyDescent="0.25">
      <c r="A133" s="166" t="s">
        <v>168</v>
      </c>
      <c r="B133" s="172" t="s">
        <v>312</v>
      </c>
      <c r="C133" s="174" t="s">
        <v>543</v>
      </c>
      <c r="D133" s="138"/>
      <c r="E133" s="32" t="str">
        <f>IFERROR(VLOOKUP(C133,'Page accueil'!$A$26:$G$29,2,FALSE),"")</f>
        <v/>
      </c>
      <c r="F133" s="304" t="s">
        <v>100</v>
      </c>
      <c r="G133" s="304"/>
    </row>
    <row r="134" spans="1:7" ht="78.75" outlineLevel="2" x14ac:dyDescent="0.25">
      <c r="A134" s="166" t="s">
        <v>168</v>
      </c>
      <c r="B134" s="172" t="s">
        <v>311</v>
      </c>
      <c r="C134" s="174" t="s">
        <v>543</v>
      </c>
      <c r="D134" s="138"/>
      <c r="E134" s="32" t="str">
        <f>IFERROR(VLOOKUP(C134,'Page accueil'!$A$26:$G$29,2,FALSE),"")</f>
        <v/>
      </c>
      <c r="F134" s="304" t="s">
        <v>100</v>
      </c>
      <c r="G134" s="304"/>
    </row>
    <row r="135" spans="1:7" ht="67.5" outlineLevel="2" x14ac:dyDescent="0.25">
      <c r="A135" s="166" t="s">
        <v>168</v>
      </c>
      <c r="B135" s="172" t="s">
        <v>308</v>
      </c>
      <c r="C135" s="174" t="s">
        <v>543</v>
      </c>
      <c r="D135" s="138"/>
      <c r="E135" s="32" t="str">
        <f>IFERROR(VLOOKUP(C135,'Page accueil'!$A$26:$G$29,2,FALSE),"")</f>
        <v/>
      </c>
      <c r="F135" s="304" t="s">
        <v>100</v>
      </c>
      <c r="G135" s="304"/>
    </row>
    <row r="136" spans="1:7" ht="78.75" outlineLevel="2" x14ac:dyDescent="0.25">
      <c r="A136" s="166" t="s">
        <v>168</v>
      </c>
      <c r="B136" s="172" t="s">
        <v>309</v>
      </c>
      <c r="C136" s="174" t="s">
        <v>543</v>
      </c>
      <c r="D136" s="138"/>
      <c r="E136" s="32" t="str">
        <f>IFERROR(VLOOKUP(C136,'Page accueil'!$A$26:$G$29,2,FALSE),"")</f>
        <v/>
      </c>
      <c r="F136" s="304" t="s">
        <v>100</v>
      </c>
      <c r="G136" s="304"/>
    </row>
    <row r="137" spans="1:7" ht="67.5" outlineLevel="2" x14ac:dyDescent="0.25">
      <c r="A137" s="166" t="s">
        <v>168</v>
      </c>
      <c r="B137" s="170" t="s">
        <v>310</v>
      </c>
      <c r="C137" s="174" t="s">
        <v>543</v>
      </c>
      <c r="D137" s="138"/>
      <c r="E137" s="32" t="str">
        <f>IFERROR(VLOOKUP(C137,'Page accueil'!$A$26:$G$29,2,FALSE),"")</f>
        <v/>
      </c>
      <c r="F137" s="304" t="s">
        <v>100</v>
      </c>
      <c r="G137" s="304"/>
    </row>
    <row r="138" spans="1:7" ht="56.25" outlineLevel="2" x14ac:dyDescent="0.25">
      <c r="A138" s="168" t="s">
        <v>169</v>
      </c>
      <c r="B138" s="169" t="s">
        <v>313</v>
      </c>
      <c r="C138" s="174" t="s">
        <v>543</v>
      </c>
      <c r="D138" s="138"/>
      <c r="E138" s="32" t="str">
        <f>IFERROR(VLOOKUP(C138,'Page accueil'!$A$26:$G$29,2,FALSE),"")</f>
        <v/>
      </c>
      <c r="F138" s="304" t="s">
        <v>100</v>
      </c>
      <c r="G138" s="304"/>
    </row>
    <row r="139" spans="1:7" ht="78.75" outlineLevel="2" x14ac:dyDescent="0.25">
      <c r="A139" s="168" t="s">
        <v>169</v>
      </c>
      <c r="B139" s="169" t="s">
        <v>314</v>
      </c>
      <c r="C139" s="174" t="s">
        <v>543</v>
      </c>
      <c r="D139" s="138"/>
      <c r="E139" s="32" t="str">
        <f>IFERROR(VLOOKUP(C139,'Page accueil'!$A$26:$G$29,2,FALSE),"")</f>
        <v/>
      </c>
      <c r="F139" s="304" t="s">
        <v>100</v>
      </c>
      <c r="G139" s="304"/>
    </row>
    <row r="140" spans="1:7" ht="67.5" outlineLevel="2" x14ac:dyDescent="0.25">
      <c r="A140" s="168" t="s">
        <v>170</v>
      </c>
      <c r="B140" s="169" t="s">
        <v>315</v>
      </c>
      <c r="C140" s="174" t="s">
        <v>543</v>
      </c>
      <c r="D140" s="138"/>
      <c r="E140" s="32" t="str">
        <f>IFERROR(VLOOKUP(C140,'Page accueil'!$A$26:$G$29,2,FALSE),"")</f>
        <v/>
      </c>
      <c r="F140" s="304" t="s">
        <v>100</v>
      </c>
      <c r="G140" s="304"/>
    </row>
    <row r="141" spans="1:7" ht="56.25" outlineLevel="2" x14ac:dyDescent="0.25">
      <c r="A141" s="168" t="s">
        <v>171</v>
      </c>
      <c r="B141" s="169" t="s">
        <v>316</v>
      </c>
      <c r="C141" s="174" t="s">
        <v>543</v>
      </c>
      <c r="D141" s="138"/>
      <c r="E141" s="32" t="str">
        <f>IFERROR(VLOOKUP(C141,'Page accueil'!$A$26:$G$29,2,FALSE),"")</f>
        <v/>
      </c>
      <c r="F141" s="304" t="s">
        <v>100</v>
      </c>
      <c r="G141" s="304"/>
    </row>
    <row r="142" spans="1:7" ht="19.5" customHeight="1" outlineLevel="1" x14ac:dyDescent="0.25">
      <c r="A142" s="132" t="s">
        <v>172</v>
      </c>
      <c r="B142" s="132" t="s">
        <v>89</v>
      </c>
      <c r="C142" s="133" t="str">
        <f>IFERROR(VLOOKUP(D142,'Page accueil'!$A$32:$E$35,3),"")</f>
        <v/>
      </c>
      <c r="D142" s="138" t="str">
        <f>IFERROR(AVERAGE(D143:D163),"")</f>
        <v/>
      </c>
      <c r="E142" s="32" t="str">
        <f>IFERROR(AVERAGE(E143:E163),"")</f>
        <v/>
      </c>
      <c r="F142" s="317" t="s">
        <v>100</v>
      </c>
      <c r="G142" s="305"/>
    </row>
    <row r="143" spans="1:7" ht="33.75" outlineLevel="2" x14ac:dyDescent="0.25">
      <c r="A143" s="157" t="s">
        <v>10</v>
      </c>
      <c r="B143" s="158" t="s">
        <v>317</v>
      </c>
      <c r="C143" s="174" t="s">
        <v>543</v>
      </c>
      <c r="D143" s="138" t="str">
        <f>IFERROR(VLOOKUP(C143,'Page accueil'!$A$26:$G$29,2,FALSE),"")</f>
        <v/>
      </c>
      <c r="E143" s="32" t="str">
        <f>IFERROR(VLOOKUP(C143,'Page accueil'!$A$26:$G$29,2,FALSE),"")</f>
        <v/>
      </c>
      <c r="F143" s="304" t="s">
        <v>100</v>
      </c>
      <c r="G143" s="304"/>
    </row>
    <row r="144" spans="1:7" ht="45" outlineLevel="2" x14ac:dyDescent="0.25">
      <c r="A144" s="157" t="s">
        <v>10</v>
      </c>
      <c r="B144" s="158" t="s">
        <v>318</v>
      </c>
      <c r="C144" s="174" t="s">
        <v>543</v>
      </c>
      <c r="D144" s="138" t="str">
        <f>IFERROR(VLOOKUP(C144,'Page accueil'!$A$26:$G$29,2,FALSE),"")</f>
        <v/>
      </c>
      <c r="E144" s="32" t="str">
        <f>IFERROR(VLOOKUP(C144,'Page accueil'!$A$26:$G$29,2,FALSE),"")</f>
        <v/>
      </c>
      <c r="F144" s="304" t="s">
        <v>100</v>
      </c>
      <c r="G144" s="304"/>
    </row>
    <row r="145" spans="1:7" ht="45" outlineLevel="2" x14ac:dyDescent="0.25">
      <c r="A145" s="157" t="s">
        <v>10</v>
      </c>
      <c r="B145" s="158" t="s">
        <v>319</v>
      </c>
      <c r="C145" s="174" t="s">
        <v>543</v>
      </c>
      <c r="D145" s="138" t="str">
        <f>IFERROR(VLOOKUP(C145,'Page accueil'!$A$26:$G$29,2,FALSE),"")</f>
        <v/>
      </c>
      <c r="E145" s="32" t="str">
        <f>IFERROR(VLOOKUP(C145,'Page accueil'!$A$26:$G$29,2,FALSE),"")</f>
        <v/>
      </c>
      <c r="F145" s="304" t="s">
        <v>100</v>
      </c>
      <c r="G145" s="304"/>
    </row>
    <row r="146" spans="1:7" ht="33.75" outlineLevel="2" x14ac:dyDescent="0.25">
      <c r="A146" s="157" t="s">
        <v>10</v>
      </c>
      <c r="B146" s="158" t="s">
        <v>320</v>
      </c>
      <c r="C146" s="174" t="s">
        <v>543</v>
      </c>
      <c r="D146" s="138" t="str">
        <f>IFERROR(VLOOKUP(C146,'Page accueil'!$A$26:$G$29,2,FALSE),"")</f>
        <v/>
      </c>
      <c r="E146" s="32" t="str">
        <f>IFERROR(VLOOKUP(C146,'Page accueil'!$A$26:$G$29,2,FALSE),"")</f>
        <v/>
      </c>
      <c r="F146" s="304" t="s">
        <v>100</v>
      </c>
      <c r="G146" s="304"/>
    </row>
    <row r="147" spans="1:7" ht="45" outlineLevel="2" x14ac:dyDescent="0.25">
      <c r="A147" s="157" t="s">
        <v>10</v>
      </c>
      <c r="B147" s="158" t="s">
        <v>321</v>
      </c>
      <c r="C147" s="174" t="s">
        <v>543</v>
      </c>
      <c r="D147" s="138" t="str">
        <f>IFERROR(VLOOKUP(C147,'Page accueil'!$A$26:$G$29,2,FALSE),"")</f>
        <v/>
      </c>
      <c r="E147" s="32" t="str">
        <f>IFERROR(VLOOKUP(C147,'Page accueil'!$A$26:$G$29,2,FALSE),"")</f>
        <v/>
      </c>
      <c r="F147" s="304" t="s">
        <v>100</v>
      </c>
      <c r="G147" s="304"/>
    </row>
    <row r="148" spans="1:7" ht="56.25" outlineLevel="2" x14ac:dyDescent="0.25">
      <c r="A148" s="157" t="s">
        <v>11</v>
      </c>
      <c r="B148" s="158" t="s">
        <v>322</v>
      </c>
      <c r="C148" s="174" t="s">
        <v>543</v>
      </c>
      <c r="D148" s="138" t="str">
        <f>IFERROR(VLOOKUP(C148,'Page accueil'!$A$26:$G$29,2,FALSE),"")</f>
        <v/>
      </c>
      <c r="E148" s="32" t="str">
        <f>IFERROR(VLOOKUP(C148,'Page accueil'!$A$26:$G$29,2,FALSE),"")</f>
        <v/>
      </c>
      <c r="F148" s="304" t="s">
        <v>100</v>
      </c>
      <c r="G148" s="304"/>
    </row>
    <row r="149" spans="1:7" ht="45" customHeight="1" outlineLevel="2" x14ac:dyDescent="0.25">
      <c r="A149" s="157" t="s">
        <v>11</v>
      </c>
      <c r="B149" s="160" t="s">
        <v>323</v>
      </c>
      <c r="C149" s="174" t="s">
        <v>543</v>
      </c>
      <c r="D149" s="138" t="str">
        <f>IFERROR(VLOOKUP(C149,'Page accueil'!$A$26:$G$29,2,FALSE),"")</f>
        <v/>
      </c>
      <c r="E149" s="32" t="str">
        <f>IFERROR(VLOOKUP(C149,'Page accueil'!$A$26:$G$29,2,FALSE),"")</f>
        <v/>
      </c>
      <c r="F149" s="304" t="s">
        <v>100</v>
      </c>
      <c r="G149" s="304"/>
    </row>
    <row r="150" spans="1:7" ht="22.5" outlineLevel="2" x14ac:dyDescent="0.25">
      <c r="A150" s="166" t="s">
        <v>11</v>
      </c>
      <c r="B150" s="170" t="s">
        <v>324</v>
      </c>
      <c r="C150" s="174" t="s">
        <v>543</v>
      </c>
      <c r="D150" s="138"/>
      <c r="E150" s="32" t="str">
        <f>IFERROR(VLOOKUP(C150,'Page accueil'!$A$26:$G$29,2,FALSE),"")</f>
        <v/>
      </c>
      <c r="F150" s="304" t="s">
        <v>100</v>
      </c>
      <c r="G150" s="304"/>
    </row>
    <row r="151" spans="1:7" ht="56.25" outlineLevel="2" x14ac:dyDescent="0.25">
      <c r="A151" s="166" t="s">
        <v>11</v>
      </c>
      <c r="B151" s="170" t="s">
        <v>325</v>
      </c>
      <c r="C151" s="174" t="s">
        <v>543</v>
      </c>
      <c r="D151" s="138"/>
      <c r="E151" s="32" t="str">
        <f>IFERROR(VLOOKUP(C151,'Page accueil'!$A$26:$G$29,2,FALSE),"")</f>
        <v/>
      </c>
      <c r="F151" s="304" t="s">
        <v>100</v>
      </c>
      <c r="G151" s="304"/>
    </row>
    <row r="152" spans="1:7" ht="45" outlineLevel="2" x14ac:dyDescent="0.25">
      <c r="A152" s="157" t="s">
        <v>39</v>
      </c>
      <c r="B152" s="160" t="s">
        <v>326</v>
      </c>
      <c r="C152" s="174" t="s">
        <v>543</v>
      </c>
      <c r="D152" s="138" t="str">
        <f>IFERROR(VLOOKUP(C152,'Page accueil'!$A$26:$G$29,2,FALSE),"")</f>
        <v/>
      </c>
      <c r="E152" s="32" t="str">
        <f>IFERROR(VLOOKUP(C152,'Page accueil'!$A$26:$G$29,2,FALSE),"")</f>
        <v/>
      </c>
      <c r="F152" s="304" t="s">
        <v>100</v>
      </c>
      <c r="G152" s="304"/>
    </row>
    <row r="153" spans="1:7" ht="45" outlineLevel="2" x14ac:dyDescent="0.25">
      <c r="A153" s="157" t="s">
        <v>39</v>
      </c>
      <c r="B153" s="158" t="s">
        <v>327</v>
      </c>
      <c r="C153" s="174" t="s">
        <v>543</v>
      </c>
      <c r="D153" s="138" t="str">
        <f>IFERROR(VLOOKUP(C153,'Page accueil'!$A$26:$G$29,2,FALSE),"")</f>
        <v/>
      </c>
      <c r="E153" s="32" t="str">
        <f>IFERROR(VLOOKUP(C153,'Page accueil'!$A$26:$G$29,2,FALSE),"")</f>
        <v/>
      </c>
      <c r="F153" s="304" t="s">
        <v>100</v>
      </c>
      <c r="G153" s="304"/>
    </row>
    <row r="154" spans="1:7" ht="22.5" outlineLevel="2" x14ac:dyDescent="0.25">
      <c r="A154" s="157" t="s">
        <v>39</v>
      </c>
      <c r="B154" s="158" t="s">
        <v>328</v>
      </c>
      <c r="C154" s="174" t="s">
        <v>543</v>
      </c>
      <c r="D154" s="138" t="str">
        <f>IFERROR(VLOOKUP(C154,'Page accueil'!$A$26:$G$29,2,FALSE),"")</f>
        <v/>
      </c>
      <c r="E154" s="32" t="str">
        <f>IFERROR(VLOOKUP(C154,'Page accueil'!$A$26:$G$29,2,FALSE),"")</f>
        <v/>
      </c>
      <c r="F154" s="304" t="s">
        <v>100</v>
      </c>
      <c r="G154" s="304"/>
    </row>
    <row r="155" spans="1:7" ht="33.75" outlineLevel="2" x14ac:dyDescent="0.25">
      <c r="A155" s="157" t="s">
        <v>39</v>
      </c>
      <c r="B155" s="158" t="s">
        <v>329</v>
      </c>
      <c r="C155" s="174" t="s">
        <v>543</v>
      </c>
      <c r="D155" s="138" t="str">
        <f>IFERROR(VLOOKUP(C155,'Page accueil'!$A$26:$G$29,2,FALSE),"")</f>
        <v/>
      </c>
      <c r="E155" s="32" t="str">
        <f>IFERROR(VLOOKUP(C155,'Page accueil'!$A$26:$G$29,2,FALSE),"")</f>
        <v/>
      </c>
      <c r="F155" s="304" t="s">
        <v>100</v>
      </c>
      <c r="G155" s="304"/>
    </row>
    <row r="156" spans="1:7" ht="45" outlineLevel="2" x14ac:dyDescent="0.25">
      <c r="A156" s="157" t="s">
        <v>39</v>
      </c>
      <c r="B156" s="158" t="s">
        <v>330</v>
      </c>
      <c r="C156" s="174" t="s">
        <v>543</v>
      </c>
      <c r="D156" s="138" t="str">
        <f>IFERROR(VLOOKUP(C156,'Page accueil'!$A$26:$G$29,2,FALSE),"")</f>
        <v/>
      </c>
      <c r="E156" s="32" t="str">
        <f>IFERROR(VLOOKUP(C156,'Page accueil'!$A$26:$G$29,2,FALSE),"")</f>
        <v/>
      </c>
      <c r="F156" s="304" t="s">
        <v>100</v>
      </c>
      <c r="G156" s="304"/>
    </row>
    <row r="157" spans="1:7" ht="33.75" outlineLevel="2" x14ac:dyDescent="0.25">
      <c r="A157" s="166" t="s">
        <v>39</v>
      </c>
      <c r="B157" s="170" t="s">
        <v>331</v>
      </c>
      <c r="C157" s="174" t="s">
        <v>543</v>
      </c>
      <c r="D157" s="138"/>
      <c r="E157" s="32" t="str">
        <f>IFERROR(VLOOKUP(C157,'Page accueil'!$A$26:$G$29,2,FALSE),"")</f>
        <v/>
      </c>
      <c r="F157" s="304" t="s">
        <v>100</v>
      </c>
      <c r="G157" s="304"/>
    </row>
    <row r="158" spans="1:7" ht="56.25" outlineLevel="2" x14ac:dyDescent="0.25">
      <c r="A158" s="166" t="s">
        <v>39</v>
      </c>
      <c r="B158" s="169" t="s">
        <v>332</v>
      </c>
      <c r="C158" s="174" t="s">
        <v>543</v>
      </c>
      <c r="D158" s="138"/>
      <c r="E158" s="32" t="str">
        <f>IFERROR(VLOOKUP(C158,'Page accueil'!$A$26:$G$29,2,FALSE),"")</f>
        <v/>
      </c>
      <c r="F158" s="304" t="s">
        <v>100</v>
      </c>
      <c r="G158" s="304"/>
    </row>
    <row r="159" spans="1:7" ht="33.75" outlineLevel="2" x14ac:dyDescent="0.25">
      <c r="A159" s="157" t="s">
        <v>39</v>
      </c>
      <c r="B159" s="158" t="s">
        <v>333</v>
      </c>
      <c r="C159" s="174" t="s">
        <v>543</v>
      </c>
      <c r="D159" s="138" t="str">
        <f>IFERROR(VLOOKUP(C159,'Page accueil'!$A$26:$G$29,2,FALSE),"")</f>
        <v/>
      </c>
      <c r="E159" s="32" t="str">
        <f>IFERROR(VLOOKUP(C159,'Page accueil'!$A$26:$G$29,2,FALSE),"")</f>
        <v/>
      </c>
      <c r="F159" s="304" t="s">
        <v>100</v>
      </c>
      <c r="G159" s="304"/>
    </row>
    <row r="160" spans="1:7" ht="45" outlineLevel="2" x14ac:dyDescent="0.25">
      <c r="A160" s="157" t="s">
        <v>39</v>
      </c>
      <c r="B160" s="158" t="s">
        <v>334</v>
      </c>
      <c r="C160" s="174" t="s">
        <v>543</v>
      </c>
      <c r="D160" s="138" t="str">
        <f>IFERROR(VLOOKUP(C160,'Page accueil'!$A$26:$G$29,2,FALSE),"")</f>
        <v/>
      </c>
      <c r="E160" s="32" t="str">
        <f>IFERROR(VLOOKUP(C160,'Page accueil'!$A$26:$G$29,2,FALSE),"")</f>
        <v/>
      </c>
      <c r="F160" s="304" t="s">
        <v>100</v>
      </c>
      <c r="G160" s="304"/>
    </row>
    <row r="161" spans="1:7" ht="45" outlineLevel="2" x14ac:dyDescent="0.25">
      <c r="A161" s="157" t="s">
        <v>40</v>
      </c>
      <c r="B161" s="160" t="s">
        <v>335</v>
      </c>
      <c r="C161" s="174" t="s">
        <v>543</v>
      </c>
      <c r="D161" s="138" t="str">
        <f>IFERROR(VLOOKUP(C161,'Page accueil'!$A$26:$G$29,2,FALSE),"")</f>
        <v/>
      </c>
      <c r="E161" s="32" t="str">
        <f>IFERROR(VLOOKUP(C161,'Page accueil'!$A$26:$G$29,2,FALSE),"")</f>
        <v/>
      </c>
      <c r="F161" s="304" t="s">
        <v>100</v>
      </c>
      <c r="G161" s="304"/>
    </row>
    <row r="162" spans="1:7" ht="22.5" outlineLevel="2" x14ac:dyDescent="0.25">
      <c r="A162" s="157" t="s">
        <v>12</v>
      </c>
      <c r="B162" s="160" t="s">
        <v>336</v>
      </c>
      <c r="C162" s="174" t="s">
        <v>543</v>
      </c>
      <c r="D162" s="138" t="str">
        <f>IFERROR(VLOOKUP(C162,'Page accueil'!$A$26:$G$29,2,FALSE),"")</f>
        <v/>
      </c>
      <c r="E162" s="32" t="str">
        <f>IFERROR(VLOOKUP(C162,'Page accueil'!$A$26:$G$29,2,FALSE),"")</f>
        <v/>
      </c>
      <c r="F162" s="304" t="s">
        <v>100</v>
      </c>
      <c r="G162" s="304"/>
    </row>
    <row r="163" spans="1:7" ht="45" outlineLevel="2" x14ac:dyDescent="0.25">
      <c r="A163" s="157" t="s">
        <v>12</v>
      </c>
      <c r="B163" s="160" t="s">
        <v>337</v>
      </c>
      <c r="C163" s="174" t="s">
        <v>543</v>
      </c>
      <c r="D163" s="138" t="str">
        <f>IFERROR(VLOOKUP(C163,'Page accueil'!$A$26:$G$29,2,FALSE),"")</f>
        <v/>
      </c>
      <c r="E163" s="32" t="str">
        <f>IFERROR(VLOOKUP(C163,'Page accueil'!$A$26:$G$29,2,FALSE),"")</f>
        <v/>
      </c>
      <c r="F163" s="304" t="s">
        <v>100</v>
      </c>
      <c r="G163" s="304"/>
    </row>
    <row r="164" spans="1:7" ht="22.5" outlineLevel="1" x14ac:dyDescent="0.25">
      <c r="A164" s="132" t="s">
        <v>173</v>
      </c>
      <c r="B164" s="132" t="s">
        <v>90</v>
      </c>
      <c r="C164" s="133" t="str">
        <f>IFERROR(VLOOKUP(D164,'Page accueil'!$A$32:$E$35,3),"")</f>
        <v/>
      </c>
      <c r="D164" s="138" t="str">
        <f>IFERROR(AVERAGE(D165:D214),"")</f>
        <v/>
      </c>
      <c r="E164" s="32" t="str">
        <f>IFERROR(AVERAGE(E165:E214),"")</f>
        <v/>
      </c>
      <c r="F164" s="305" t="s">
        <v>100</v>
      </c>
      <c r="G164" s="305"/>
    </row>
    <row r="165" spans="1:7" ht="56.25" outlineLevel="2" x14ac:dyDescent="0.25">
      <c r="A165" s="157" t="s">
        <v>13</v>
      </c>
      <c r="B165" s="160" t="s">
        <v>385</v>
      </c>
      <c r="C165" s="174" t="s">
        <v>543</v>
      </c>
      <c r="D165" s="138" t="str">
        <f>IFERROR(VLOOKUP(C165,'Page accueil'!$A$26:$G$29,2,FALSE),"")</f>
        <v/>
      </c>
      <c r="E165" s="32" t="str">
        <f>IFERROR(VLOOKUP(C165,'Page accueil'!$A$26:$G$29,2,FALSE),"")</f>
        <v/>
      </c>
      <c r="F165" s="304" t="s">
        <v>100</v>
      </c>
      <c r="G165" s="304"/>
    </row>
    <row r="166" spans="1:7" ht="67.5" outlineLevel="2" x14ac:dyDescent="0.25">
      <c r="A166" s="157" t="s">
        <v>14</v>
      </c>
      <c r="B166" s="160" t="s">
        <v>386</v>
      </c>
      <c r="C166" s="174" t="s">
        <v>543</v>
      </c>
      <c r="D166" s="138" t="str">
        <f>IFERROR(VLOOKUP(C166,'Page accueil'!$A$26:$G$29,2,FALSE),"")</f>
        <v/>
      </c>
      <c r="E166" s="32" t="str">
        <f>IFERROR(VLOOKUP(C166,'Page accueil'!$A$26:$G$29,2,FALSE),"")</f>
        <v/>
      </c>
      <c r="F166" s="304" t="s">
        <v>100</v>
      </c>
      <c r="G166" s="304"/>
    </row>
    <row r="167" spans="1:7" ht="56.25" outlineLevel="2" x14ac:dyDescent="0.25">
      <c r="A167" s="157" t="s">
        <v>14</v>
      </c>
      <c r="B167" s="158" t="s">
        <v>387</v>
      </c>
      <c r="C167" s="174" t="s">
        <v>543</v>
      </c>
      <c r="D167" s="138" t="str">
        <f>IFERROR(VLOOKUP(C167,'Page accueil'!$A$26:$G$29,2,FALSE),"")</f>
        <v/>
      </c>
      <c r="E167" s="32" t="str">
        <f>IFERROR(VLOOKUP(C167,'Page accueil'!$A$26:$G$29,2,FALSE),"")</f>
        <v/>
      </c>
      <c r="F167" s="304" t="s">
        <v>100</v>
      </c>
      <c r="G167" s="304"/>
    </row>
    <row r="168" spans="1:7" ht="56.25" outlineLevel="2" x14ac:dyDescent="0.25">
      <c r="A168" s="157" t="s">
        <v>14</v>
      </c>
      <c r="B168" s="158" t="s">
        <v>388</v>
      </c>
      <c r="C168" s="174" t="s">
        <v>543</v>
      </c>
      <c r="D168" s="138" t="str">
        <f>IFERROR(VLOOKUP(C168,'Page accueil'!$A$26:$G$29,2,FALSE),"")</f>
        <v/>
      </c>
      <c r="E168" s="32" t="str">
        <f>IFERROR(VLOOKUP(C168,'Page accueil'!$A$26:$G$29,2,FALSE),"")</f>
        <v/>
      </c>
      <c r="F168" s="304" t="s">
        <v>100</v>
      </c>
      <c r="G168" s="304"/>
    </row>
    <row r="169" spans="1:7" ht="56.25" outlineLevel="2" x14ac:dyDescent="0.25">
      <c r="A169" s="157" t="s">
        <v>14</v>
      </c>
      <c r="B169" s="158" t="s">
        <v>389</v>
      </c>
      <c r="C169" s="174" t="s">
        <v>543</v>
      </c>
      <c r="D169" s="138" t="str">
        <f>IFERROR(VLOOKUP(C169,'Page accueil'!$A$26:$G$29,2,FALSE),"")</f>
        <v/>
      </c>
      <c r="E169" s="32" t="str">
        <f>IFERROR(VLOOKUP(C169,'Page accueil'!$A$26:$G$29,2,FALSE),"")</f>
        <v/>
      </c>
      <c r="F169" s="304" t="s">
        <v>100</v>
      </c>
      <c r="G169" s="304"/>
    </row>
    <row r="170" spans="1:7" ht="56.25" outlineLevel="2" x14ac:dyDescent="0.25">
      <c r="A170" s="157" t="s">
        <v>14</v>
      </c>
      <c r="B170" s="158" t="s">
        <v>390</v>
      </c>
      <c r="C170" s="174" t="s">
        <v>543</v>
      </c>
      <c r="D170" s="138" t="str">
        <f>IFERROR(VLOOKUP(C170,'Page accueil'!$A$26:$G$29,2,FALSE),"")</f>
        <v/>
      </c>
      <c r="E170" s="32" t="str">
        <f>IFERROR(VLOOKUP(C170,'Page accueil'!$A$26:$G$29,2,FALSE),"")</f>
        <v/>
      </c>
      <c r="F170" s="304" t="s">
        <v>100</v>
      </c>
      <c r="G170" s="304"/>
    </row>
    <row r="171" spans="1:7" ht="67.5" outlineLevel="2" x14ac:dyDescent="0.25">
      <c r="A171" s="157" t="s">
        <v>14</v>
      </c>
      <c r="B171" s="158" t="s">
        <v>391</v>
      </c>
      <c r="C171" s="174" t="s">
        <v>543</v>
      </c>
      <c r="D171" s="138" t="str">
        <f>IFERROR(VLOOKUP(C171,'Page accueil'!$A$26:$G$29,2,FALSE),"")</f>
        <v/>
      </c>
      <c r="E171" s="32" t="str">
        <f>IFERROR(VLOOKUP(C171,'Page accueil'!$A$26:$G$29,2,FALSE),"")</f>
        <v/>
      </c>
      <c r="F171" s="304" t="s">
        <v>100</v>
      </c>
      <c r="G171" s="304"/>
    </row>
    <row r="172" spans="1:7" ht="56.25" outlineLevel="2" x14ac:dyDescent="0.25">
      <c r="A172" s="157" t="s">
        <v>14</v>
      </c>
      <c r="B172" s="158" t="s">
        <v>392</v>
      </c>
      <c r="C172" s="174" t="s">
        <v>543</v>
      </c>
      <c r="D172" s="138" t="str">
        <f>IFERROR(VLOOKUP(C172,'Page accueil'!$A$26:$G$29,2,FALSE),"")</f>
        <v/>
      </c>
      <c r="E172" s="32" t="str">
        <f>IFERROR(VLOOKUP(C172,'Page accueil'!$A$26:$G$29,2,FALSE),"")</f>
        <v/>
      </c>
      <c r="F172" s="304" t="s">
        <v>100</v>
      </c>
      <c r="G172" s="304"/>
    </row>
    <row r="173" spans="1:7" ht="56.25" outlineLevel="2" x14ac:dyDescent="0.25">
      <c r="A173" s="157" t="s">
        <v>14</v>
      </c>
      <c r="B173" s="158" t="s">
        <v>393</v>
      </c>
      <c r="C173" s="174" t="s">
        <v>543</v>
      </c>
      <c r="D173" s="138" t="str">
        <f>IFERROR(VLOOKUP(C173,'Page accueil'!$A$26:$G$29,2,FALSE),"")</f>
        <v/>
      </c>
      <c r="E173" s="32" t="str">
        <f>IFERROR(VLOOKUP(C173,'Page accueil'!$A$26:$G$29,2,FALSE),"")</f>
        <v/>
      </c>
      <c r="F173" s="304" t="s">
        <v>100</v>
      </c>
      <c r="G173" s="304"/>
    </row>
    <row r="174" spans="1:7" ht="67.5" outlineLevel="2" x14ac:dyDescent="0.25">
      <c r="A174" s="157" t="s">
        <v>14</v>
      </c>
      <c r="B174" s="158" t="s">
        <v>394</v>
      </c>
      <c r="C174" s="174" t="s">
        <v>543</v>
      </c>
      <c r="D174" s="138" t="str">
        <f>IFERROR(VLOOKUP(C174,'Page accueil'!$A$26:$G$29,2,FALSE),"")</f>
        <v/>
      </c>
      <c r="E174" s="32" t="str">
        <f>IFERROR(VLOOKUP(C174,'Page accueil'!$A$26:$G$29,2,FALSE),"")</f>
        <v/>
      </c>
      <c r="F174" s="304" t="s">
        <v>100</v>
      </c>
      <c r="G174" s="304"/>
    </row>
    <row r="175" spans="1:7" ht="67.5" outlineLevel="2" x14ac:dyDescent="0.25">
      <c r="A175" s="157" t="s">
        <v>14</v>
      </c>
      <c r="B175" s="158" t="s">
        <v>395</v>
      </c>
      <c r="C175" s="174" t="s">
        <v>543</v>
      </c>
      <c r="D175" s="138" t="str">
        <f>IFERROR(VLOOKUP(C175,'Page accueil'!$A$26:$G$29,2,FALSE),"")</f>
        <v/>
      </c>
      <c r="E175" s="32" t="str">
        <f>IFERROR(VLOOKUP(C175,'Page accueil'!$A$26:$G$29,2,FALSE),"")</f>
        <v/>
      </c>
      <c r="F175" s="304" t="s">
        <v>100</v>
      </c>
      <c r="G175" s="304"/>
    </row>
    <row r="176" spans="1:7" ht="90" outlineLevel="2" x14ac:dyDescent="0.25">
      <c r="A176" s="166" t="s">
        <v>14</v>
      </c>
      <c r="B176" s="170" t="s">
        <v>397</v>
      </c>
      <c r="C176" s="174" t="s">
        <v>543</v>
      </c>
      <c r="D176" s="138"/>
      <c r="E176" s="32" t="str">
        <f>IFERROR(VLOOKUP(C176,'Page accueil'!$A$26:$G$29,2,FALSE),"")</f>
        <v/>
      </c>
      <c r="F176" s="304" t="s">
        <v>100</v>
      </c>
      <c r="G176" s="304"/>
    </row>
    <row r="177" spans="1:7" ht="45" outlineLevel="2" x14ac:dyDescent="0.25">
      <c r="A177" s="166" t="s">
        <v>14</v>
      </c>
      <c r="B177" s="170" t="s">
        <v>396</v>
      </c>
      <c r="C177" s="174" t="s">
        <v>543</v>
      </c>
      <c r="D177" s="138"/>
      <c r="E177" s="32" t="str">
        <f>IFERROR(VLOOKUP(C177,'Page accueil'!$A$26:$G$29,2,FALSE),"")</f>
        <v/>
      </c>
      <c r="F177" s="304" t="s">
        <v>100</v>
      </c>
      <c r="G177" s="304"/>
    </row>
    <row r="178" spans="1:7" ht="45" outlineLevel="2" x14ac:dyDescent="0.25">
      <c r="A178" s="157" t="s">
        <v>15</v>
      </c>
      <c r="B178" s="158" t="s">
        <v>398</v>
      </c>
      <c r="C178" s="174" t="s">
        <v>543</v>
      </c>
      <c r="D178" s="138" t="str">
        <f>IFERROR(VLOOKUP(C178,'Page accueil'!$A$26:$G$29,2,FALSE),"")</f>
        <v/>
      </c>
      <c r="E178" s="32" t="str">
        <f>IFERROR(VLOOKUP(C178,'Page accueil'!$A$26:$G$29,2,FALSE),"")</f>
        <v/>
      </c>
      <c r="F178" s="304" t="s">
        <v>100</v>
      </c>
      <c r="G178" s="304"/>
    </row>
    <row r="179" spans="1:7" ht="33.75" outlineLevel="2" x14ac:dyDescent="0.25">
      <c r="A179" s="157" t="s">
        <v>15</v>
      </c>
      <c r="B179" s="158" t="s">
        <v>399</v>
      </c>
      <c r="C179" s="174" t="s">
        <v>543</v>
      </c>
      <c r="D179" s="138" t="str">
        <f>IFERROR(VLOOKUP(C179,'Page accueil'!$A$26:$G$29,2,FALSE),"")</f>
        <v/>
      </c>
      <c r="E179" s="32" t="str">
        <f>IFERROR(VLOOKUP(C179,'Page accueil'!$A$26:$G$29,2,FALSE),"")</f>
        <v/>
      </c>
      <c r="F179" s="304" t="s">
        <v>100</v>
      </c>
      <c r="G179" s="304"/>
    </row>
    <row r="180" spans="1:7" ht="45" outlineLevel="2" x14ac:dyDescent="0.25">
      <c r="A180" s="157" t="s">
        <v>15</v>
      </c>
      <c r="B180" s="158" t="s">
        <v>400</v>
      </c>
      <c r="C180" s="174" t="s">
        <v>543</v>
      </c>
      <c r="D180" s="138" t="str">
        <f>IFERROR(VLOOKUP(C180,'Page accueil'!$A$26:$G$29,2,FALSE),"")</f>
        <v/>
      </c>
      <c r="E180" s="32" t="str">
        <f>IFERROR(VLOOKUP(C180,'Page accueil'!$A$26:$G$29,2,FALSE),"")</f>
        <v/>
      </c>
      <c r="F180" s="304" t="s">
        <v>100</v>
      </c>
      <c r="G180" s="304"/>
    </row>
    <row r="181" spans="1:7" ht="22.5" outlineLevel="2" x14ac:dyDescent="0.25">
      <c r="A181" s="157" t="s">
        <v>15</v>
      </c>
      <c r="B181" s="158" t="s">
        <v>401</v>
      </c>
      <c r="C181" s="174" t="s">
        <v>543</v>
      </c>
      <c r="D181" s="138" t="str">
        <f>IFERROR(VLOOKUP(C181,'Page accueil'!$A$26:$G$29,2,FALSE),"")</f>
        <v/>
      </c>
      <c r="E181" s="32" t="str">
        <f>IFERROR(VLOOKUP(C181,'Page accueil'!$A$26:$G$29,2,FALSE),"")</f>
        <v/>
      </c>
      <c r="F181" s="304" t="s">
        <v>100</v>
      </c>
      <c r="G181" s="304"/>
    </row>
    <row r="182" spans="1:7" ht="45" outlineLevel="2" x14ac:dyDescent="0.25">
      <c r="A182" s="157" t="s">
        <v>15</v>
      </c>
      <c r="B182" s="158" t="s">
        <v>402</v>
      </c>
      <c r="C182" s="174" t="s">
        <v>543</v>
      </c>
      <c r="D182" s="138" t="str">
        <f>IFERROR(VLOOKUP(C182,'Page accueil'!$A$26:$G$29,2,FALSE),"")</f>
        <v/>
      </c>
      <c r="E182" s="32" t="str">
        <f>IFERROR(VLOOKUP(C182,'Page accueil'!$A$26:$G$29,2,FALSE),"")</f>
        <v/>
      </c>
      <c r="F182" s="304" t="s">
        <v>100</v>
      </c>
      <c r="G182" s="304"/>
    </row>
    <row r="183" spans="1:7" ht="45" outlineLevel="2" x14ac:dyDescent="0.25">
      <c r="A183" s="157" t="s">
        <v>15</v>
      </c>
      <c r="B183" s="158" t="s">
        <v>403</v>
      </c>
      <c r="C183" s="174" t="s">
        <v>543</v>
      </c>
      <c r="D183" s="138" t="str">
        <f>IFERROR(VLOOKUP(C183,'Page accueil'!$A$26:$G$29,2,FALSE),"")</f>
        <v/>
      </c>
      <c r="E183" s="32" t="str">
        <f>IFERROR(VLOOKUP(C183,'Page accueil'!$A$26:$G$29,2,FALSE),"")</f>
        <v/>
      </c>
      <c r="F183" s="304" t="s">
        <v>100</v>
      </c>
      <c r="G183" s="304"/>
    </row>
    <row r="184" spans="1:7" ht="56.25" outlineLevel="2" x14ac:dyDescent="0.25">
      <c r="A184" s="168" t="s">
        <v>15</v>
      </c>
      <c r="B184" s="169" t="s">
        <v>404</v>
      </c>
      <c r="C184" s="174" t="s">
        <v>543</v>
      </c>
      <c r="D184" s="138"/>
      <c r="E184" s="32" t="str">
        <f>IFERROR(VLOOKUP(C184,'Page accueil'!$A$26:$G$29,2,FALSE),"")</f>
        <v/>
      </c>
      <c r="F184" s="304" t="s">
        <v>100</v>
      </c>
      <c r="G184" s="304"/>
    </row>
    <row r="185" spans="1:7" ht="45" outlineLevel="2" x14ac:dyDescent="0.25">
      <c r="A185" s="157" t="s">
        <v>15</v>
      </c>
      <c r="B185" s="158" t="s">
        <v>405</v>
      </c>
      <c r="C185" s="174" t="s">
        <v>543</v>
      </c>
      <c r="D185" s="138" t="str">
        <f>IFERROR(VLOOKUP(C185,'Page accueil'!$A$26:$G$29,2,FALSE),"")</f>
        <v/>
      </c>
      <c r="E185" s="32" t="str">
        <f>IFERROR(VLOOKUP(C185,'Page accueil'!$A$26:$G$29,2,FALSE),"")</f>
        <v/>
      </c>
      <c r="F185" s="304" t="s">
        <v>100</v>
      </c>
      <c r="G185" s="304"/>
    </row>
    <row r="186" spans="1:7" ht="33.75" outlineLevel="2" x14ac:dyDescent="0.25">
      <c r="A186" s="157" t="s">
        <v>15</v>
      </c>
      <c r="B186" s="158" t="s">
        <v>406</v>
      </c>
      <c r="C186" s="174" t="s">
        <v>543</v>
      </c>
      <c r="D186" s="138" t="str">
        <f>IFERROR(VLOOKUP(C186,'Page accueil'!$A$26:$G$29,2,FALSE),"")</f>
        <v/>
      </c>
      <c r="E186" s="32" t="str">
        <f>IFERROR(VLOOKUP(C186,'Page accueil'!$A$26:$G$29,2,FALSE),"")</f>
        <v/>
      </c>
      <c r="F186" s="304" t="s">
        <v>100</v>
      </c>
      <c r="G186" s="304"/>
    </row>
    <row r="187" spans="1:7" ht="33.75" outlineLevel="2" x14ac:dyDescent="0.25">
      <c r="A187" s="157" t="s">
        <v>15</v>
      </c>
      <c r="B187" s="158" t="s">
        <v>407</v>
      </c>
      <c r="C187" s="174" t="s">
        <v>543</v>
      </c>
      <c r="D187" s="138" t="str">
        <f>IFERROR(VLOOKUP(C187,'Page accueil'!$A$26:$G$29,2,FALSE),"")</f>
        <v/>
      </c>
      <c r="E187" s="32" t="str">
        <f>IFERROR(VLOOKUP(C187,'Page accueil'!$A$26:$G$29,2,FALSE),"")</f>
        <v/>
      </c>
      <c r="F187" s="304" t="s">
        <v>100</v>
      </c>
      <c r="G187" s="304"/>
    </row>
    <row r="188" spans="1:7" outlineLevel="2" x14ac:dyDescent="0.25">
      <c r="A188" s="157" t="s">
        <v>16</v>
      </c>
      <c r="B188" s="158" t="s">
        <v>408</v>
      </c>
      <c r="C188" s="174" t="s">
        <v>543</v>
      </c>
      <c r="D188" s="138" t="str">
        <f>IFERROR(VLOOKUP(C188,'Page accueil'!$A$26:$G$29,2,FALSE),"")</f>
        <v/>
      </c>
      <c r="E188" s="32" t="str">
        <f>IFERROR(VLOOKUP(C188,'Page accueil'!$A$26:$G$29,2,FALSE),"")</f>
        <v/>
      </c>
      <c r="F188" s="304" t="s">
        <v>100</v>
      </c>
      <c r="G188" s="304"/>
    </row>
    <row r="189" spans="1:7" ht="56.25" outlineLevel="2" x14ac:dyDescent="0.25">
      <c r="A189" s="157" t="s">
        <v>16</v>
      </c>
      <c r="B189" s="158" t="s">
        <v>409</v>
      </c>
      <c r="C189" s="174" t="s">
        <v>543</v>
      </c>
      <c r="D189" s="138" t="str">
        <f>IFERROR(VLOOKUP(C189,'Page accueil'!$A$26:$G$29,2,FALSE),"")</f>
        <v/>
      </c>
      <c r="E189" s="32" t="str">
        <f>IFERROR(VLOOKUP(C189,'Page accueil'!$A$26:$G$29,2,FALSE),"")</f>
        <v/>
      </c>
      <c r="F189" s="304" t="s">
        <v>100</v>
      </c>
      <c r="G189" s="304"/>
    </row>
    <row r="190" spans="1:7" ht="45" outlineLevel="2" x14ac:dyDescent="0.25">
      <c r="A190" s="157" t="s">
        <v>16</v>
      </c>
      <c r="B190" s="158" t="s">
        <v>410</v>
      </c>
      <c r="C190" s="174" t="s">
        <v>543</v>
      </c>
      <c r="D190" s="138" t="str">
        <f>IFERROR(VLOOKUP(C190,'Page accueil'!$A$26:$G$29,2,FALSE),"")</f>
        <v/>
      </c>
      <c r="E190" s="32" t="str">
        <f>IFERROR(VLOOKUP(C190,'Page accueil'!$A$26:$G$29,2,FALSE),"")</f>
        <v/>
      </c>
      <c r="F190" s="304" t="s">
        <v>100</v>
      </c>
      <c r="G190" s="304"/>
    </row>
    <row r="191" spans="1:7" ht="45" outlineLevel="2" x14ac:dyDescent="0.25">
      <c r="A191" s="157" t="s">
        <v>16</v>
      </c>
      <c r="B191" s="158" t="s">
        <v>411</v>
      </c>
      <c r="C191" s="174" t="s">
        <v>543</v>
      </c>
      <c r="D191" s="138" t="str">
        <f>IFERROR(VLOOKUP(C191,'Page accueil'!$A$26:$G$29,2,FALSE),"")</f>
        <v/>
      </c>
      <c r="E191" s="32" t="str">
        <f>IFERROR(VLOOKUP(C191,'Page accueil'!$A$26:$G$29,2,FALSE),"")</f>
        <v/>
      </c>
      <c r="F191" s="304" t="s">
        <v>100</v>
      </c>
      <c r="G191" s="304"/>
    </row>
    <row r="192" spans="1:7" ht="45" outlineLevel="2" x14ac:dyDescent="0.25">
      <c r="A192" s="157" t="s">
        <v>16</v>
      </c>
      <c r="B192" s="158" t="s">
        <v>412</v>
      </c>
      <c r="C192" s="174" t="s">
        <v>543</v>
      </c>
      <c r="D192" s="138" t="str">
        <f>IFERROR(VLOOKUP(C192,'Page accueil'!$A$26:$G$29,2,FALSE),"")</f>
        <v/>
      </c>
      <c r="E192" s="32" t="str">
        <f>IFERROR(VLOOKUP(C192,'Page accueil'!$A$26:$G$29,2,FALSE),"")</f>
        <v/>
      </c>
      <c r="F192" s="304" t="s">
        <v>100</v>
      </c>
      <c r="G192" s="304"/>
    </row>
    <row r="193" spans="1:7" ht="22.5" outlineLevel="2" x14ac:dyDescent="0.25">
      <c r="A193" s="157" t="s">
        <v>16</v>
      </c>
      <c r="B193" s="158" t="s">
        <v>413</v>
      </c>
      <c r="C193" s="174" t="s">
        <v>543</v>
      </c>
      <c r="D193" s="138" t="str">
        <f>IFERROR(VLOOKUP(C193,'Page accueil'!$A$26:$G$29,2,FALSE),"")</f>
        <v/>
      </c>
      <c r="E193" s="32" t="str">
        <f>IFERROR(VLOOKUP(C193,'Page accueil'!$A$26:$G$29,2,FALSE),"")</f>
        <v/>
      </c>
      <c r="F193" s="304" t="s">
        <v>100</v>
      </c>
      <c r="G193" s="304"/>
    </row>
    <row r="194" spans="1:7" ht="22.5" outlineLevel="2" x14ac:dyDescent="0.25">
      <c r="A194" s="166" t="s">
        <v>16</v>
      </c>
      <c r="B194" s="170" t="s">
        <v>414</v>
      </c>
      <c r="C194" s="174" t="s">
        <v>543</v>
      </c>
      <c r="D194" s="138"/>
      <c r="E194" s="32" t="str">
        <f>IFERROR(VLOOKUP(C194,'Page accueil'!$A$26:$G$29,2,FALSE),"")</f>
        <v/>
      </c>
      <c r="F194" s="304" t="s">
        <v>100</v>
      </c>
      <c r="G194" s="304"/>
    </row>
    <row r="195" spans="1:7" ht="56.25" outlineLevel="2" x14ac:dyDescent="0.25">
      <c r="A195" s="166" t="s">
        <v>16</v>
      </c>
      <c r="B195" s="170" t="s">
        <v>415</v>
      </c>
      <c r="C195" s="174" t="s">
        <v>543</v>
      </c>
      <c r="D195" s="138"/>
      <c r="E195" s="32" t="str">
        <f>IFERROR(VLOOKUP(C195,'Page accueil'!$A$26:$G$29,2,FALSE),"")</f>
        <v/>
      </c>
      <c r="F195" s="304" t="s">
        <v>100</v>
      </c>
      <c r="G195" s="304"/>
    </row>
    <row r="196" spans="1:7" ht="33.75" outlineLevel="2" x14ac:dyDescent="0.25">
      <c r="A196" s="166" t="s">
        <v>174</v>
      </c>
      <c r="B196" s="170" t="s">
        <v>416</v>
      </c>
      <c r="C196" s="174" t="s">
        <v>543</v>
      </c>
      <c r="D196" s="138"/>
      <c r="E196" s="32" t="str">
        <f>IFERROR(VLOOKUP(C196,'Page accueil'!$A$26:$G$29,2,FALSE),"")</f>
        <v/>
      </c>
      <c r="F196" s="304" t="s">
        <v>100</v>
      </c>
      <c r="G196" s="304"/>
    </row>
    <row r="197" spans="1:7" ht="78.75" outlineLevel="2" x14ac:dyDescent="0.25">
      <c r="A197" s="166" t="s">
        <v>174</v>
      </c>
      <c r="B197" s="170" t="s">
        <v>417</v>
      </c>
      <c r="C197" s="174" t="s">
        <v>543</v>
      </c>
      <c r="D197" s="138"/>
      <c r="E197" s="32" t="str">
        <f>IFERROR(VLOOKUP(C197,'Page accueil'!$A$26:$G$29,2,FALSE),"")</f>
        <v/>
      </c>
      <c r="F197" s="304" t="s">
        <v>100</v>
      </c>
      <c r="G197" s="304"/>
    </row>
    <row r="198" spans="1:7" ht="45" outlineLevel="2" x14ac:dyDescent="0.25">
      <c r="A198" s="166" t="s">
        <v>174</v>
      </c>
      <c r="B198" s="170" t="s">
        <v>418</v>
      </c>
      <c r="C198" s="174" t="s">
        <v>543</v>
      </c>
      <c r="D198" s="138"/>
      <c r="E198" s="32" t="str">
        <f>IFERROR(VLOOKUP(C198,'Page accueil'!$A$26:$G$29,2,FALSE),"")</f>
        <v/>
      </c>
      <c r="F198" s="304" t="s">
        <v>100</v>
      </c>
      <c r="G198" s="304"/>
    </row>
    <row r="199" spans="1:7" ht="33.75" outlineLevel="2" x14ac:dyDescent="0.25">
      <c r="A199" s="166" t="s">
        <v>174</v>
      </c>
      <c r="B199" s="170" t="s">
        <v>419</v>
      </c>
      <c r="C199" s="174" t="s">
        <v>543</v>
      </c>
      <c r="D199" s="138"/>
      <c r="E199" s="32" t="str">
        <f>IFERROR(VLOOKUP(C199,'Page accueil'!$A$26:$G$29,2,FALSE),"")</f>
        <v/>
      </c>
      <c r="F199" s="304" t="s">
        <v>100</v>
      </c>
      <c r="G199" s="304"/>
    </row>
    <row r="200" spans="1:7" ht="33.75" outlineLevel="2" x14ac:dyDescent="0.25">
      <c r="A200" s="166" t="s">
        <v>174</v>
      </c>
      <c r="B200" s="170" t="s">
        <v>420</v>
      </c>
      <c r="C200" s="174" t="s">
        <v>543</v>
      </c>
      <c r="D200" s="138"/>
      <c r="E200" s="32" t="str">
        <f>IFERROR(VLOOKUP(C200,'Page accueil'!$A$26:$G$29,2,FALSE),"")</f>
        <v/>
      </c>
      <c r="F200" s="304" t="s">
        <v>100</v>
      </c>
      <c r="G200" s="304"/>
    </row>
    <row r="201" spans="1:7" ht="56.25" outlineLevel="2" x14ac:dyDescent="0.25">
      <c r="A201" s="166" t="s">
        <v>174</v>
      </c>
      <c r="B201" s="170" t="s">
        <v>421</v>
      </c>
      <c r="C201" s="174" t="s">
        <v>543</v>
      </c>
      <c r="D201" s="138"/>
      <c r="E201" s="32" t="str">
        <f>IFERROR(VLOOKUP(C201,'Page accueil'!$A$26:$G$29,2,FALSE),"")</f>
        <v/>
      </c>
      <c r="F201" s="304" t="s">
        <v>100</v>
      </c>
      <c r="G201" s="304"/>
    </row>
    <row r="202" spans="1:7" ht="90" outlineLevel="2" x14ac:dyDescent="0.25">
      <c r="A202" s="166" t="s">
        <v>174</v>
      </c>
      <c r="B202" s="170" t="s">
        <v>422</v>
      </c>
      <c r="C202" s="174" t="s">
        <v>543</v>
      </c>
      <c r="D202" s="138"/>
      <c r="E202" s="32" t="str">
        <f>IFERROR(VLOOKUP(C202,'Page accueil'!$A$26:$G$29,2,FALSE),"")</f>
        <v/>
      </c>
      <c r="F202" s="304" t="s">
        <v>100</v>
      </c>
      <c r="G202" s="304"/>
    </row>
    <row r="203" spans="1:7" ht="33.75" outlineLevel="2" x14ac:dyDescent="0.25">
      <c r="A203" s="157" t="s">
        <v>41</v>
      </c>
      <c r="B203" s="158" t="s">
        <v>423</v>
      </c>
      <c r="C203" s="174" t="s">
        <v>543</v>
      </c>
      <c r="D203" s="138" t="str">
        <f>IFERROR(VLOOKUP(C203,'Page accueil'!$A$26:$G$29,2,FALSE),"")</f>
        <v/>
      </c>
      <c r="E203" s="32" t="str">
        <f>IFERROR(VLOOKUP(C203,'Page accueil'!$A$26:$G$29,2,FALSE),"")</f>
        <v/>
      </c>
      <c r="F203" s="304" t="s">
        <v>100</v>
      </c>
      <c r="G203" s="304"/>
    </row>
    <row r="204" spans="1:7" ht="45" outlineLevel="2" x14ac:dyDescent="0.25">
      <c r="A204" s="157" t="s">
        <v>41</v>
      </c>
      <c r="B204" s="158" t="s">
        <v>424</v>
      </c>
      <c r="C204" s="174" t="s">
        <v>543</v>
      </c>
      <c r="D204" s="138" t="str">
        <f>IFERROR(VLOOKUP(C204,'Page accueil'!$A$26:$G$29,2,FALSE),"")</f>
        <v/>
      </c>
      <c r="E204" s="32" t="str">
        <f>IFERROR(VLOOKUP(C204,'Page accueil'!$A$26:$G$29,2,FALSE),"")</f>
        <v/>
      </c>
      <c r="F204" s="304" t="s">
        <v>100</v>
      </c>
      <c r="G204" s="304"/>
    </row>
    <row r="205" spans="1:7" ht="56.25" outlineLevel="2" x14ac:dyDescent="0.25">
      <c r="A205" s="157" t="s">
        <v>41</v>
      </c>
      <c r="B205" s="158" t="s">
        <v>425</v>
      </c>
      <c r="C205" s="174" t="s">
        <v>543</v>
      </c>
      <c r="D205" s="138" t="str">
        <f>IFERROR(VLOOKUP(C205,'Page accueil'!$A$26:$G$29,2,FALSE),"")</f>
        <v/>
      </c>
      <c r="E205" s="32" t="str">
        <f>IFERROR(VLOOKUP(C205,'Page accueil'!$A$26:$G$29,2,FALSE),"")</f>
        <v/>
      </c>
      <c r="F205" s="304" t="s">
        <v>100</v>
      </c>
      <c r="G205" s="304"/>
    </row>
    <row r="206" spans="1:7" ht="67.5" outlineLevel="2" x14ac:dyDescent="0.25">
      <c r="A206" s="157" t="s">
        <v>41</v>
      </c>
      <c r="B206" s="158" t="s">
        <v>426</v>
      </c>
      <c r="C206" s="174" t="s">
        <v>543</v>
      </c>
      <c r="D206" s="138" t="str">
        <f>IFERROR(VLOOKUP(C206,'Page accueil'!$A$26:$G$29,2,FALSE),"")</f>
        <v/>
      </c>
      <c r="E206" s="32" t="str">
        <f>IFERROR(VLOOKUP(C206,'Page accueil'!$A$26:$G$29,2,FALSE),"")</f>
        <v/>
      </c>
      <c r="F206" s="304" t="s">
        <v>100</v>
      </c>
      <c r="G206" s="304"/>
    </row>
    <row r="207" spans="1:7" ht="78.75" outlineLevel="2" x14ac:dyDescent="0.25">
      <c r="A207" s="166" t="s">
        <v>41</v>
      </c>
      <c r="B207" s="170" t="s">
        <v>427</v>
      </c>
      <c r="C207" s="174" t="s">
        <v>543</v>
      </c>
      <c r="D207" s="138"/>
      <c r="E207" s="32" t="str">
        <f>IFERROR(VLOOKUP(C207,'Page accueil'!$A$26:$G$29,2,FALSE),"")</f>
        <v/>
      </c>
      <c r="F207" s="304" t="s">
        <v>100</v>
      </c>
      <c r="G207" s="304"/>
    </row>
    <row r="208" spans="1:7" ht="45" outlineLevel="2" x14ac:dyDescent="0.25">
      <c r="A208" s="166" t="s">
        <v>41</v>
      </c>
      <c r="B208" s="170" t="s">
        <v>428</v>
      </c>
      <c r="C208" s="174" t="s">
        <v>543</v>
      </c>
      <c r="D208" s="138"/>
      <c r="E208" s="32" t="str">
        <f>IFERROR(VLOOKUP(C208,'Page accueil'!$A$26:$G$29,2,FALSE),"")</f>
        <v/>
      </c>
      <c r="F208" s="304" t="s">
        <v>100</v>
      </c>
      <c r="G208" s="304"/>
    </row>
    <row r="209" spans="1:7" ht="45" outlineLevel="2" x14ac:dyDescent="0.25">
      <c r="A209" s="166" t="s">
        <v>41</v>
      </c>
      <c r="B209" s="170" t="s">
        <v>429</v>
      </c>
      <c r="C209" s="174" t="s">
        <v>543</v>
      </c>
      <c r="D209" s="138"/>
      <c r="E209" s="32" t="str">
        <f>IFERROR(VLOOKUP(C209,'Page accueil'!$A$26:$G$29,2,FALSE),"")</f>
        <v/>
      </c>
      <c r="F209" s="304" t="s">
        <v>100</v>
      </c>
      <c r="G209" s="304"/>
    </row>
    <row r="210" spans="1:7" ht="33.75" outlineLevel="2" x14ac:dyDescent="0.25">
      <c r="A210" s="157" t="s">
        <v>41</v>
      </c>
      <c r="B210" s="158" t="s">
        <v>430</v>
      </c>
      <c r="C210" s="174" t="s">
        <v>543</v>
      </c>
      <c r="D210" s="138" t="str">
        <f>IFERROR(VLOOKUP(C210,'Page accueil'!$A$26:$G$29,2,FALSE),"")</f>
        <v/>
      </c>
      <c r="E210" s="32" t="str">
        <f>IFERROR(VLOOKUP(C210,'Page accueil'!$A$26:$G$29,2,FALSE),"")</f>
        <v/>
      </c>
      <c r="F210" s="304" t="s">
        <v>100</v>
      </c>
      <c r="G210" s="304"/>
    </row>
    <row r="211" spans="1:7" ht="78.75" outlineLevel="2" x14ac:dyDescent="0.25">
      <c r="A211" s="157" t="s">
        <v>42</v>
      </c>
      <c r="B211" s="158" t="s">
        <v>431</v>
      </c>
      <c r="C211" s="174" t="s">
        <v>543</v>
      </c>
      <c r="D211" s="138" t="str">
        <f>IFERROR(VLOOKUP(C211,'Page accueil'!$A$26:$G$29,2,FALSE),"")</f>
        <v/>
      </c>
      <c r="E211" s="32" t="str">
        <f>IFERROR(VLOOKUP(C211,'Page accueil'!$A$26:$G$29,2,FALSE),"")</f>
        <v/>
      </c>
      <c r="F211" s="304" t="s">
        <v>100</v>
      </c>
      <c r="G211" s="304"/>
    </row>
    <row r="212" spans="1:7" ht="67.5" customHeight="1" outlineLevel="2" x14ac:dyDescent="0.25">
      <c r="A212" s="168" t="s">
        <v>42</v>
      </c>
      <c r="B212" s="169" t="s">
        <v>432</v>
      </c>
      <c r="C212" s="174" t="s">
        <v>543</v>
      </c>
      <c r="D212" s="138"/>
      <c r="E212" s="32" t="str">
        <f>IFERROR(VLOOKUP(C212,'Page accueil'!$A$26:$G$29,2,FALSE),"")</f>
        <v/>
      </c>
      <c r="F212" s="304" t="s">
        <v>100</v>
      </c>
      <c r="G212" s="304"/>
    </row>
    <row r="213" spans="1:7" ht="67.5" outlineLevel="2" x14ac:dyDescent="0.25">
      <c r="A213" s="159" t="s">
        <v>42</v>
      </c>
      <c r="B213" s="158" t="s">
        <v>433</v>
      </c>
      <c r="C213" s="174" t="s">
        <v>543</v>
      </c>
      <c r="D213" s="138" t="str">
        <f>IFERROR(VLOOKUP(C213,'Page accueil'!$A$26:$G$29,2,FALSE),"")</f>
        <v/>
      </c>
      <c r="E213" s="32" t="str">
        <f>IFERROR(VLOOKUP(C213,'Page accueil'!$A$26:$G$29,2,FALSE),"")</f>
        <v/>
      </c>
      <c r="F213" s="304" t="s">
        <v>100</v>
      </c>
      <c r="G213" s="304"/>
    </row>
    <row r="214" spans="1:7" ht="45" outlineLevel="2" x14ac:dyDescent="0.25">
      <c r="A214" s="166" t="s">
        <v>42</v>
      </c>
      <c r="B214" s="170" t="s">
        <v>434</v>
      </c>
      <c r="C214" s="174" t="s">
        <v>543</v>
      </c>
      <c r="D214" s="138"/>
      <c r="E214" s="32" t="str">
        <f>IFERROR(VLOOKUP(C214,'Page accueil'!$A$26:$G$29,2,FALSE),"")</f>
        <v/>
      </c>
      <c r="F214" s="304" t="s">
        <v>100</v>
      </c>
      <c r="G214" s="304"/>
    </row>
    <row r="215" spans="1:7" ht="33.75" outlineLevel="1" x14ac:dyDescent="0.25">
      <c r="A215" s="132" t="s">
        <v>17</v>
      </c>
      <c r="B215" s="132" t="s">
        <v>91</v>
      </c>
      <c r="C215" s="133" t="str">
        <f>IFERROR(VLOOKUP(D215,'Page accueil'!$A$32:$E$35,3),"")</f>
        <v/>
      </c>
      <c r="D215" s="138" t="str">
        <f>IFERROR(AVERAGE(D216:D258),"")</f>
        <v/>
      </c>
      <c r="E215" s="32" t="str">
        <f>IFERROR(AVERAGE(E216:E258),"")</f>
        <v/>
      </c>
      <c r="F215" s="305" t="s">
        <v>100</v>
      </c>
      <c r="G215" s="305"/>
    </row>
    <row r="216" spans="1:7" ht="33.75" outlineLevel="2" x14ac:dyDescent="0.25">
      <c r="A216" s="157" t="s">
        <v>43</v>
      </c>
      <c r="B216" s="158" t="s">
        <v>452</v>
      </c>
      <c r="C216" s="174" t="s">
        <v>543</v>
      </c>
      <c r="D216" s="138" t="str">
        <f>IFERROR(VLOOKUP(C216,'Page accueil'!$A$26:$G$29,2,FALSE),"")</f>
        <v/>
      </c>
      <c r="E216" s="32" t="str">
        <f>IFERROR(VLOOKUP(C216,'Page accueil'!$A$26:$G$29,2,FALSE),"")</f>
        <v/>
      </c>
      <c r="F216" s="304" t="s">
        <v>100</v>
      </c>
      <c r="G216" s="304"/>
    </row>
    <row r="217" spans="1:7" ht="56.25" outlineLevel="2" x14ac:dyDescent="0.25">
      <c r="A217" s="166" t="s">
        <v>43</v>
      </c>
      <c r="B217" s="169" t="s">
        <v>453</v>
      </c>
      <c r="C217" s="174" t="s">
        <v>543</v>
      </c>
      <c r="D217" s="138"/>
      <c r="E217" s="32" t="str">
        <f>IFERROR(VLOOKUP(C217,'Page accueil'!$A$26:$G$29,2,FALSE),"")</f>
        <v/>
      </c>
      <c r="F217" s="304" t="s">
        <v>100</v>
      </c>
      <c r="G217" s="304"/>
    </row>
    <row r="218" spans="1:7" ht="56.25" outlineLevel="2" x14ac:dyDescent="0.25">
      <c r="A218" s="166" t="s">
        <v>43</v>
      </c>
      <c r="B218" s="169" t="s">
        <v>454</v>
      </c>
      <c r="C218" s="174" t="s">
        <v>543</v>
      </c>
      <c r="D218" s="138"/>
      <c r="E218" s="32" t="str">
        <f>IFERROR(VLOOKUP(C218,'Page accueil'!$A$26:$G$29,2,FALSE),"")</f>
        <v/>
      </c>
      <c r="F218" s="304" t="s">
        <v>100</v>
      </c>
      <c r="G218" s="304"/>
    </row>
    <row r="219" spans="1:7" ht="56.25" outlineLevel="2" x14ac:dyDescent="0.25">
      <c r="A219" s="166" t="s">
        <v>43</v>
      </c>
      <c r="B219" s="169" t="s">
        <v>455</v>
      </c>
      <c r="C219" s="174" t="s">
        <v>543</v>
      </c>
      <c r="D219" s="138"/>
      <c r="E219" s="32" t="str">
        <f>IFERROR(VLOOKUP(C219,'Page accueil'!$A$26:$G$29,2,FALSE),"")</f>
        <v/>
      </c>
      <c r="F219" s="304" t="s">
        <v>100</v>
      </c>
      <c r="G219" s="304"/>
    </row>
    <row r="220" spans="1:7" ht="56.25" outlineLevel="2" x14ac:dyDescent="0.25">
      <c r="A220" s="166" t="s">
        <v>43</v>
      </c>
      <c r="B220" s="169" t="s">
        <v>456</v>
      </c>
      <c r="C220" s="174" t="s">
        <v>543</v>
      </c>
      <c r="D220" s="138"/>
      <c r="E220" s="32" t="str">
        <f>IFERROR(VLOOKUP(C220,'Page accueil'!$A$26:$G$29,2,FALSE),"")</f>
        <v/>
      </c>
      <c r="F220" s="304" t="s">
        <v>100</v>
      </c>
      <c r="G220" s="304"/>
    </row>
    <row r="221" spans="1:7" ht="78.75" outlineLevel="2" x14ac:dyDescent="0.25">
      <c r="A221" s="157" t="s">
        <v>43</v>
      </c>
      <c r="B221" s="160" t="s">
        <v>571</v>
      </c>
      <c r="C221" s="174" t="s">
        <v>543</v>
      </c>
      <c r="D221" s="138" t="str">
        <f>IFERROR(VLOOKUP(C221,'Page accueil'!$A$26:$G$29,2,FALSE),"")</f>
        <v/>
      </c>
      <c r="E221" s="32" t="str">
        <f>IFERROR(VLOOKUP(C221,'Page accueil'!$A$26:$G$29,2,FALSE),"")</f>
        <v/>
      </c>
      <c r="F221" s="304" t="s">
        <v>100</v>
      </c>
      <c r="G221" s="304"/>
    </row>
    <row r="222" spans="1:7" ht="78.75" outlineLevel="2" x14ac:dyDescent="0.25">
      <c r="A222" s="157" t="s">
        <v>43</v>
      </c>
      <c r="B222" s="158" t="s">
        <v>459</v>
      </c>
      <c r="C222" s="174" t="s">
        <v>543</v>
      </c>
      <c r="D222" s="138" t="str">
        <f>IFERROR(VLOOKUP(C222,'Page accueil'!$A$26:$G$29,2,FALSE),"")</f>
        <v/>
      </c>
      <c r="E222" s="32" t="str">
        <f>IFERROR(VLOOKUP(C222,'Page accueil'!$A$26:$G$29,2,FALSE),"")</f>
        <v/>
      </c>
      <c r="F222" s="304" t="s">
        <v>100</v>
      </c>
      <c r="G222" s="304"/>
    </row>
    <row r="223" spans="1:7" ht="78.75" outlineLevel="2" x14ac:dyDescent="0.25">
      <c r="A223" s="157" t="s">
        <v>43</v>
      </c>
      <c r="B223" s="158" t="s">
        <v>460</v>
      </c>
      <c r="C223" s="174" t="s">
        <v>543</v>
      </c>
      <c r="D223" s="138" t="str">
        <f>IFERROR(VLOOKUP(C223,'Page accueil'!$A$26:$G$29,2,FALSE),"")</f>
        <v/>
      </c>
      <c r="E223" s="32" t="str">
        <f>IFERROR(VLOOKUP(C223,'Page accueil'!$A$26:$G$29,2,FALSE),"")</f>
        <v/>
      </c>
      <c r="F223" s="304" t="s">
        <v>100</v>
      </c>
      <c r="G223" s="304"/>
    </row>
    <row r="224" spans="1:7" ht="78.75" outlineLevel="2" x14ac:dyDescent="0.25">
      <c r="A224" s="157" t="s">
        <v>43</v>
      </c>
      <c r="B224" s="158" t="s">
        <v>458</v>
      </c>
      <c r="C224" s="174" t="s">
        <v>543</v>
      </c>
      <c r="D224" s="138" t="str">
        <f>IFERROR(VLOOKUP(C224,'Page accueil'!$A$26:$G$29,2,FALSE),"")</f>
        <v/>
      </c>
      <c r="E224" s="32" t="str">
        <f>IFERROR(VLOOKUP(C224,'Page accueil'!$A$26:$G$29,2,FALSE),"")</f>
        <v/>
      </c>
      <c r="F224" s="304" t="s">
        <v>100</v>
      </c>
      <c r="G224" s="304"/>
    </row>
    <row r="225" spans="1:7" ht="45" outlineLevel="2" x14ac:dyDescent="0.25">
      <c r="A225" s="157" t="s">
        <v>43</v>
      </c>
      <c r="B225" s="158" t="s">
        <v>457</v>
      </c>
      <c r="C225" s="174" t="s">
        <v>543</v>
      </c>
      <c r="D225" s="138" t="str">
        <f>IFERROR(VLOOKUP(C225,'Page accueil'!$A$26:$G$29,2,FALSE),"")</f>
        <v/>
      </c>
      <c r="E225" s="32" t="str">
        <f>IFERROR(VLOOKUP(C225,'Page accueil'!$A$26:$G$29,2,FALSE),"")</f>
        <v/>
      </c>
      <c r="F225" s="304" t="s">
        <v>100</v>
      </c>
      <c r="G225" s="304"/>
    </row>
    <row r="226" spans="1:7" ht="67.5" outlineLevel="2" x14ac:dyDescent="0.25">
      <c r="A226" s="166" t="s">
        <v>175</v>
      </c>
      <c r="B226" s="170" t="s">
        <v>461</v>
      </c>
      <c r="C226" s="174" t="s">
        <v>543</v>
      </c>
      <c r="D226" s="138"/>
      <c r="E226" s="32" t="str">
        <f>IFERROR(VLOOKUP(C226,'Page accueil'!$A$26:$G$29,2,FALSE),"")</f>
        <v/>
      </c>
      <c r="F226" s="304" t="s">
        <v>100</v>
      </c>
      <c r="G226" s="304"/>
    </row>
    <row r="227" spans="1:7" ht="67.5" outlineLevel="2" x14ac:dyDescent="0.25">
      <c r="A227" s="166" t="s">
        <v>175</v>
      </c>
      <c r="B227" s="170" t="s">
        <v>462</v>
      </c>
      <c r="C227" s="174" t="s">
        <v>543</v>
      </c>
      <c r="D227" s="138"/>
      <c r="E227" s="32" t="str">
        <f>IFERROR(VLOOKUP(C227,'Page accueil'!$A$26:$G$29,2,FALSE),"")</f>
        <v/>
      </c>
      <c r="F227" s="304" t="s">
        <v>100</v>
      </c>
      <c r="G227" s="304"/>
    </row>
    <row r="228" spans="1:7" ht="56.25" outlineLevel="2" x14ac:dyDescent="0.25">
      <c r="A228" s="166" t="s">
        <v>175</v>
      </c>
      <c r="B228" s="170" t="s">
        <v>463</v>
      </c>
      <c r="C228" s="174" t="s">
        <v>543</v>
      </c>
      <c r="D228" s="138"/>
      <c r="E228" s="32" t="str">
        <f>IFERROR(VLOOKUP(C228,'Page accueil'!$A$26:$G$29,2,FALSE),"")</f>
        <v/>
      </c>
      <c r="F228" s="304" t="s">
        <v>100</v>
      </c>
      <c r="G228" s="304"/>
    </row>
    <row r="229" spans="1:7" ht="33.75" outlineLevel="2" x14ac:dyDescent="0.25">
      <c r="A229" s="166" t="s">
        <v>175</v>
      </c>
      <c r="B229" s="170" t="s">
        <v>464</v>
      </c>
      <c r="C229" s="174" t="s">
        <v>543</v>
      </c>
      <c r="D229" s="138"/>
      <c r="E229" s="32" t="str">
        <f>IFERROR(VLOOKUP(C229,'Page accueil'!$A$26:$G$29,2,FALSE),"")</f>
        <v/>
      </c>
      <c r="F229" s="304" t="s">
        <v>100</v>
      </c>
      <c r="G229" s="304"/>
    </row>
    <row r="230" spans="1:7" ht="45" outlineLevel="2" x14ac:dyDescent="0.25">
      <c r="A230" s="166" t="s">
        <v>175</v>
      </c>
      <c r="B230" s="170" t="s">
        <v>465</v>
      </c>
      <c r="C230" s="174" t="s">
        <v>543</v>
      </c>
      <c r="D230" s="138"/>
      <c r="E230" s="32" t="str">
        <f>IFERROR(VLOOKUP(C230,'Page accueil'!$A$26:$G$29,2,FALSE),"")</f>
        <v/>
      </c>
      <c r="F230" s="304" t="s">
        <v>100</v>
      </c>
      <c r="G230" s="304"/>
    </row>
    <row r="231" spans="1:7" ht="56.25" outlineLevel="2" x14ac:dyDescent="0.25">
      <c r="A231" s="157" t="s">
        <v>44</v>
      </c>
      <c r="B231" s="158" t="s">
        <v>471</v>
      </c>
      <c r="C231" s="174" t="s">
        <v>543</v>
      </c>
      <c r="D231" s="138" t="str">
        <f>IFERROR(VLOOKUP(C231,'Page accueil'!$A$26:$G$29,2,FALSE),"")</f>
        <v/>
      </c>
      <c r="E231" s="32" t="str">
        <f>IFERROR(VLOOKUP(C231,'Page accueil'!$A$26:$G$29,2,FALSE),"")</f>
        <v/>
      </c>
      <c r="F231" s="304" t="s">
        <v>100</v>
      </c>
      <c r="G231" s="304"/>
    </row>
    <row r="232" spans="1:7" ht="45" outlineLevel="2" x14ac:dyDescent="0.25">
      <c r="A232" s="157" t="s">
        <v>44</v>
      </c>
      <c r="B232" s="158" t="s">
        <v>470</v>
      </c>
      <c r="C232" s="174" t="s">
        <v>543</v>
      </c>
      <c r="D232" s="138" t="str">
        <f>IFERROR(VLOOKUP(C232,'Page accueil'!$A$26:$G$29,2,FALSE),"")</f>
        <v/>
      </c>
      <c r="E232" s="32" t="str">
        <f>IFERROR(VLOOKUP(C232,'Page accueil'!$A$26:$G$29,2,FALSE),"")</f>
        <v/>
      </c>
      <c r="F232" s="304" t="s">
        <v>100</v>
      </c>
      <c r="G232" s="304"/>
    </row>
    <row r="233" spans="1:7" ht="45" outlineLevel="2" x14ac:dyDescent="0.25">
      <c r="A233" s="157" t="s">
        <v>44</v>
      </c>
      <c r="B233" s="158" t="s">
        <v>469</v>
      </c>
      <c r="C233" s="174" t="s">
        <v>543</v>
      </c>
      <c r="D233" s="138" t="str">
        <f>IFERROR(VLOOKUP(C233,'Page accueil'!$A$26:$G$29,2,FALSE),"")</f>
        <v/>
      </c>
      <c r="E233" s="32" t="str">
        <f>IFERROR(VLOOKUP(C233,'Page accueil'!$A$26:$G$29,2,FALSE),"")</f>
        <v/>
      </c>
      <c r="F233" s="304" t="s">
        <v>100</v>
      </c>
      <c r="G233" s="304"/>
    </row>
    <row r="234" spans="1:7" ht="78.75" outlineLevel="2" x14ac:dyDescent="0.25">
      <c r="A234" s="157" t="s">
        <v>44</v>
      </c>
      <c r="B234" s="158" t="s">
        <v>468</v>
      </c>
      <c r="C234" s="174" t="s">
        <v>543</v>
      </c>
      <c r="D234" s="138" t="str">
        <f>IFERROR(VLOOKUP(C234,'Page accueil'!$A$26:$G$29,2,FALSE),"")</f>
        <v/>
      </c>
      <c r="E234" s="32" t="str">
        <f>IFERROR(VLOOKUP(C234,'Page accueil'!$A$26:$G$29,2,FALSE),"")</f>
        <v/>
      </c>
      <c r="F234" s="304" t="s">
        <v>100</v>
      </c>
      <c r="G234" s="304"/>
    </row>
    <row r="235" spans="1:7" ht="33.75" outlineLevel="2" x14ac:dyDescent="0.25">
      <c r="A235" s="157" t="s">
        <v>44</v>
      </c>
      <c r="B235" s="158" t="s">
        <v>467</v>
      </c>
      <c r="C235" s="174" t="s">
        <v>543</v>
      </c>
      <c r="D235" s="138" t="str">
        <f>IFERROR(VLOOKUP(C235,'Page accueil'!$A$26:$G$29,2,FALSE),"")</f>
        <v/>
      </c>
      <c r="E235" s="32" t="str">
        <f>IFERROR(VLOOKUP(C235,'Page accueil'!$A$26:$G$29,2,FALSE),"")</f>
        <v/>
      </c>
      <c r="F235" s="304" t="s">
        <v>100</v>
      </c>
      <c r="G235" s="304"/>
    </row>
    <row r="236" spans="1:7" ht="33.75" outlineLevel="2" x14ac:dyDescent="0.25">
      <c r="A236" s="166" t="s">
        <v>44</v>
      </c>
      <c r="B236" s="170" t="s">
        <v>466</v>
      </c>
      <c r="C236" s="174" t="s">
        <v>543</v>
      </c>
      <c r="D236" s="138"/>
      <c r="E236" s="32" t="str">
        <f>IFERROR(VLOOKUP(C236,'Page accueil'!$A$26:$G$29,2,FALSE),"")</f>
        <v/>
      </c>
      <c r="F236" s="304" t="s">
        <v>100</v>
      </c>
      <c r="G236" s="304"/>
    </row>
    <row r="237" spans="1:7" ht="67.5" outlineLevel="2" x14ac:dyDescent="0.25">
      <c r="A237" s="157" t="s">
        <v>44</v>
      </c>
      <c r="B237" s="158" t="s">
        <v>472</v>
      </c>
      <c r="C237" s="174" t="s">
        <v>543</v>
      </c>
      <c r="D237" s="138" t="str">
        <f>IFERROR(VLOOKUP(C237,'Page accueil'!$A$26:$G$29,2,FALSE),"")</f>
        <v/>
      </c>
      <c r="E237" s="32" t="str">
        <f>IFERROR(VLOOKUP(C237,'Page accueil'!$A$26:$G$29,2,FALSE),"")</f>
        <v/>
      </c>
      <c r="F237" s="304" t="s">
        <v>100</v>
      </c>
      <c r="G237" s="304"/>
    </row>
    <row r="238" spans="1:7" ht="56.25" outlineLevel="2" x14ac:dyDescent="0.25">
      <c r="A238" s="168" t="s">
        <v>44</v>
      </c>
      <c r="B238" s="169" t="s">
        <v>473</v>
      </c>
      <c r="C238" s="174" t="s">
        <v>543</v>
      </c>
      <c r="D238" s="138"/>
      <c r="E238" s="32" t="str">
        <f>IFERROR(VLOOKUP(C238,'Page accueil'!$A$26:$G$29,2,FALSE),"")</f>
        <v/>
      </c>
      <c r="F238" s="304" t="s">
        <v>100</v>
      </c>
      <c r="G238" s="304"/>
    </row>
    <row r="239" spans="1:7" ht="56.25" outlineLevel="2" x14ac:dyDescent="0.25">
      <c r="A239" s="168" t="s">
        <v>44</v>
      </c>
      <c r="B239" s="169" t="s">
        <v>474</v>
      </c>
      <c r="C239" s="174" t="s">
        <v>543</v>
      </c>
      <c r="D239" s="138"/>
      <c r="E239" s="32" t="str">
        <f>IFERROR(VLOOKUP(C239,'Page accueil'!$A$26:$G$29,2,FALSE),"")</f>
        <v/>
      </c>
      <c r="F239" s="304" t="s">
        <v>100</v>
      </c>
      <c r="G239" s="304"/>
    </row>
    <row r="240" spans="1:7" ht="56.25" outlineLevel="2" x14ac:dyDescent="0.25">
      <c r="A240" s="168" t="s">
        <v>44</v>
      </c>
      <c r="B240" s="169" t="s">
        <v>475</v>
      </c>
      <c r="C240" s="174" t="s">
        <v>543</v>
      </c>
      <c r="D240" s="138"/>
      <c r="E240" s="32" t="str">
        <f>IFERROR(VLOOKUP(C240,'Page accueil'!$A$26:$G$29,2,FALSE),"")</f>
        <v/>
      </c>
      <c r="F240" s="304" t="s">
        <v>100</v>
      </c>
      <c r="G240" s="304"/>
    </row>
    <row r="241" spans="1:7" ht="56.25" outlineLevel="2" x14ac:dyDescent="0.25">
      <c r="A241" s="168" t="s">
        <v>44</v>
      </c>
      <c r="B241" s="169" t="s">
        <v>476</v>
      </c>
      <c r="C241" s="174" t="s">
        <v>543</v>
      </c>
      <c r="D241" s="138"/>
      <c r="E241" s="32" t="str">
        <f>IFERROR(VLOOKUP(C241,'Page accueil'!$A$26:$G$29,2,FALSE),"")</f>
        <v/>
      </c>
      <c r="F241" s="304" t="s">
        <v>100</v>
      </c>
      <c r="G241" s="304"/>
    </row>
    <row r="242" spans="1:7" ht="33.75" outlineLevel="2" x14ac:dyDescent="0.25">
      <c r="A242" s="168" t="s">
        <v>44</v>
      </c>
      <c r="B242" s="169" t="s">
        <v>477</v>
      </c>
      <c r="C242" s="174" t="s">
        <v>543</v>
      </c>
      <c r="D242" s="138"/>
      <c r="E242" s="32" t="str">
        <f>IFERROR(VLOOKUP(C242,'Page accueil'!$A$26:$G$29,2,FALSE),"")</f>
        <v/>
      </c>
      <c r="F242" s="304" t="s">
        <v>100</v>
      </c>
      <c r="G242" s="304"/>
    </row>
    <row r="243" spans="1:7" ht="78.75" outlineLevel="2" x14ac:dyDescent="0.25">
      <c r="A243" s="168" t="s">
        <v>44</v>
      </c>
      <c r="B243" s="169" t="s">
        <v>478</v>
      </c>
      <c r="C243" s="174" t="s">
        <v>543</v>
      </c>
      <c r="D243" s="138"/>
      <c r="E243" s="32" t="str">
        <f>IFERROR(VLOOKUP(C243,'Page accueil'!$A$26:$G$29,2,FALSE),"")</f>
        <v/>
      </c>
      <c r="F243" s="304" t="s">
        <v>100</v>
      </c>
      <c r="G243" s="304"/>
    </row>
    <row r="244" spans="1:7" ht="67.5" outlineLevel="2" x14ac:dyDescent="0.25">
      <c r="A244" s="168" t="s">
        <v>44</v>
      </c>
      <c r="B244" s="169" t="s">
        <v>479</v>
      </c>
      <c r="C244" s="174" t="s">
        <v>543</v>
      </c>
      <c r="D244" s="138"/>
      <c r="E244" s="32" t="str">
        <f>IFERROR(VLOOKUP(C244,'Page accueil'!$A$26:$G$29,2,FALSE),"")</f>
        <v/>
      </c>
      <c r="F244" s="304" t="s">
        <v>100</v>
      </c>
      <c r="G244" s="304"/>
    </row>
    <row r="245" spans="1:7" ht="33.75" outlineLevel="2" x14ac:dyDescent="0.25">
      <c r="A245" s="157" t="s">
        <v>45</v>
      </c>
      <c r="B245" s="160" t="s">
        <v>480</v>
      </c>
      <c r="C245" s="174" t="s">
        <v>543</v>
      </c>
      <c r="D245" s="138" t="str">
        <f>IFERROR(VLOOKUP(C245,'Page accueil'!$A$26:$G$29,2,FALSE),"")</f>
        <v/>
      </c>
      <c r="E245" s="32" t="str">
        <f>IFERROR(VLOOKUP(C245,'Page accueil'!$A$26:$G$29,2,FALSE),"")</f>
        <v/>
      </c>
      <c r="F245" s="304" t="s">
        <v>100</v>
      </c>
      <c r="G245" s="304"/>
    </row>
    <row r="246" spans="1:7" ht="90" outlineLevel="2" x14ac:dyDescent="0.25">
      <c r="A246" s="157" t="s">
        <v>45</v>
      </c>
      <c r="B246" s="160" t="s">
        <v>481</v>
      </c>
      <c r="C246" s="174" t="s">
        <v>543</v>
      </c>
      <c r="D246" s="138" t="str">
        <f>IFERROR(VLOOKUP(C246,'Page accueil'!$A$26:$G$29,2,FALSE),"")</f>
        <v/>
      </c>
      <c r="E246" s="32" t="str">
        <f>IFERROR(VLOOKUP(C246,'Page accueil'!$A$26:$G$29,2,FALSE),"")</f>
        <v/>
      </c>
      <c r="F246" s="304" t="s">
        <v>100</v>
      </c>
      <c r="G246" s="304"/>
    </row>
    <row r="247" spans="1:7" ht="67.5" outlineLevel="2" x14ac:dyDescent="0.25">
      <c r="A247" s="157" t="s">
        <v>45</v>
      </c>
      <c r="B247" s="160" t="s">
        <v>482</v>
      </c>
      <c r="C247" s="174" t="s">
        <v>543</v>
      </c>
      <c r="D247" s="138" t="str">
        <f>IFERROR(VLOOKUP(C247,'Page accueil'!$A$26:$G$29,2,FALSE),"")</f>
        <v/>
      </c>
      <c r="E247" s="32" t="str">
        <f>IFERROR(VLOOKUP(C247,'Page accueil'!$A$26:$G$29,2,FALSE),"")</f>
        <v/>
      </c>
      <c r="F247" s="304" t="s">
        <v>100</v>
      </c>
      <c r="G247" s="304"/>
    </row>
    <row r="248" spans="1:7" ht="45" outlineLevel="2" x14ac:dyDescent="0.25">
      <c r="A248" s="157" t="s">
        <v>45</v>
      </c>
      <c r="B248" s="160" t="s">
        <v>483</v>
      </c>
      <c r="C248" s="174" t="s">
        <v>543</v>
      </c>
      <c r="D248" s="138" t="str">
        <f>IFERROR(VLOOKUP(C248,'Page accueil'!$A$26:$G$29,2,FALSE),"")</f>
        <v/>
      </c>
      <c r="E248" s="32" t="str">
        <f>IFERROR(VLOOKUP(C248,'Page accueil'!$A$26:$G$29,2,FALSE),"")</f>
        <v/>
      </c>
      <c r="F248" s="304" t="s">
        <v>100</v>
      </c>
      <c r="G248" s="304"/>
    </row>
    <row r="249" spans="1:7" ht="45" outlineLevel="2" x14ac:dyDescent="0.25">
      <c r="A249" s="157" t="s">
        <v>45</v>
      </c>
      <c r="B249" s="160" t="s">
        <v>484</v>
      </c>
      <c r="C249" s="174" t="s">
        <v>543</v>
      </c>
      <c r="D249" s="138" t="str">
        <f>IFERROR(VLOOKUP(C249,'Page accueil'!$A$26:$G$29,2,FALSE),"")</f>
        <v/>
      </c>
      <c r="E249" s="32" t="str">
        <f>IFERROR(VLOOKUP(C249,'Page accueil'!$A$26:$G$29,2,FALSE),"")</f>
        <v/>
      </c>
      <c r="F249" s="304" t="s">
        <v>100</v>
      </c>
      <c r="G249" s="304"/>
    </row>
    <row r="250" spans="1:7" ht="56.25" outlineLevel="2" x14ac:dyDescent="0.25">
      <c r="A250" s="157" t="s">
        <v>45</v>
      </c>
      <c r="B250" s="160" t="s">
        <v>485</v>
      </c>
      <c r="C250" s="174" t="s">
        <v>543</v>
      </c>
      <c r="D250" s="138" t="str">
        <f>IFERROR(VLOOKUP(C250,'Page accueil'!$A$26:$G$29,2,FALSE),"")</f>
        <v/>
      </c>
      <c r="E250" s="32" t="str">
        <f>IFERROR(VLOOKUP(C250,'Page accueil'!$A$26:$G$29,2,FALSE),"")</f>
        <v/>
      </c>
      <c r="F250" s="304" t="s">
        <v>100</v>
      </c>
      <c r="G250" s="304"/>
    </row>
    <row r="251" spans="1:7" ht="67.5" outlineLevel="2" x14ac:dyDescent="0.25">
      <c r="A251" s="157" t="s">
        <v>45</v>
      </c>
      <c r="B251" s="160" t="s">
        <v>486</v>
      </c>
      <c r="C251" s="174" t="s">
        <v>543</v>
      </c>
      <c r="D251" s="138" t="str">
        <f>IFERROR(VLOOKUP(C251,'Page accueil'!$A$26:$G$29,2,FALSE),"")</f>
        <v/>
      </c>
      <c r="E251" s="32" t="str">
        <f>IFERROR(VLOOKUP(C251,'Page accueil'!$A$26:$G$29,2,FALSE),"")</f>
        <v/>
      </c>
      <c r="F251" s="304" t="s">
        <v>100</v>
      </c>
      <c r="G251" s="304"/>
    </row>
    <row r="252" spans="1:7" ht="45" outlineLevel="2" x14ac:dyDescent="0.25">
      <c r="A252" s="166" t="s">
        <v>45</v>
      </c>
      <c r="B252" s="170" t="s">
        <v>487</v>
      </c>
      <c r="C252" s="174" t="s">
        <v>543</v>
      </c>
      <c r="D252" s="138"/>
      <c r="E252" s="32" t="str">
        <f>IFERROR(VLOOKUP(C252,'Page accueil'!$A$26:$G$29,2,FALSE),"")</f>
        <v/>
      </c>
      <c r="F252" s="304" t="s">
        <v>100</v>
      </c>
      <c r="G252" s="304"/>
    </row>
    <row r="253" spans="1:7" ht="45" outlineLevel="2" x14ac:dyDescent="0.25">
      <c r="A253" s="166" t="s">
        <v>45</v>
      </c>
      <c r="B253" s="170" t="s">
        <v>488</v>
      </c>
      <c r="C253" s="174" t="s">
        <v>543</v>
      </c>
      <c r="D253" s="138"/>
      <c r="E253" s="32" t="str">
        <f>IFERROR(VLOOKUP(C253,'Page accueil'!$A$26:$G$29,2,FALSE),"")</f>
        <v/>
      </c>
      <c r="F253" s="304" t="s">
        <v>100</v>
      </c>
      <c r="G253" s="304"/>
    </row>
    <row r="254" spans="1:7" ht="45" outlineLevel="2" x14ac:dyDescent="0.25">
      <c r="A254" s="166" t="s">
        <v>45</v>
      </c>
      <c r="B254" s="170" t="s">
        <v>489</v>
      </c>
      <c r="C254" s="174" t="s">
        <v>543</v>
      </c>
      <c r="D254" s="138"/>
      <c r="E254" s="32" t="str">
        <f>IFERROR(VLOOKUP(C254,'Page accueil'!$A$26:$G$29,2,FALSE),"")</f>
        <v/>
      </c>
      <c r="F254" s="304" t="s">
        <v>100</v>
      </c>
      <c r="G254" s="304"/>
    </row>
    <row r="255" spans="1:7" ht="56.25" outlineLevel="2" x14ac:dyDescent="0.25">
      <c r="A255" s="166" t="s">
        <v>45</v>
      </c>
      <c r="B255" s="170" t="s">
        <v>490</v>
      </c>
      <c r="C255" s="174" t="s">
        <v>543</v>
      </c>
      <c r="D255" s="138"/>
      <c r="E255" s="32" t="str">
        <f>IFERROR(VLOOKUP(C255,'Page accueil'!$A$26:$G$29,2,FALSE),"")</f>
        <v/>
      </c>
      <c r="F255" s="304" t="s">
        <v>100</v>
      </c>
      <c r="G255" s="304"/>
    </row>
    <row r="256" spans="1:7" ht="315" outlineLevel="2" x14ac:dyDescent="0.25">
      <c r="A256" s="166" t="s">
        <v>45</v>
      </c>
      <c r="B256" s="170" t="s">
        <v>491</v>
      </c>
      <c r="C256" s="174" t="s">
        <v>543</v>
      </c>
      <c r="D256" s="138"/>
      <c r="E256" s="32" t="str">
        <f>IFERROR(VLOOKUP(C256,'Page accueil'!$A$26:$G$29,2,FALSE),"")</f>
        <v/>
      </c>
      <c r="F256" s="304" t="s">
        <v>100</v>
      </c>
      <c r="G256" s="304"/>
    </row>
    <row r="257" spans="1:7" ht="78.75" outlineLevel="2" x14ac:dyDescent="0.25">
      <c r="A257" s="166" t="s">
        <v>45</v>
      </c>
      <c r="B257" s="170" t="s">
        <v>492</v>
      </c>
      <c r="C257" s="174" t="s">
        <v>543</v>
      </c>
      <c r="D257" s="138"/>
      <c r="E257" s="32" t="str">
        <f>IFERROR(VLOOKUP(C257,'Page accueil'!$A$26:$G$29,2,FALSE),"")</f>
        <v/>
      </c>
      <c r="F257" s="304" t="s">
        <v>100</v>
      </c>
      <c r="G257" s="304"/>
    </row>
    <row r="258" spans="1:7" ht="78.75" outlineLevel="2" x14ac:dyDescent="0.25">
      <c r="A258" s="166" t="s">
        <v>45</v>
      </c>
      <c r="B258" s="170" t="s">
        <v>493</v>
      </c>
      <c r="C258" s="174" t="s">
        <v>543</v>
      </c>
      <c r="D258" s="138"/>
      <c r="E258" s="32" t="str">
        <f>IFERROR(VLOOKUP(C258,'Page accueil'!$A$26:$G$29,2,FALSE),"")</f>
        <v/>
      </c>
      <c r="F258" s="304" t="s">
        <v>100</v>
      </c>
      <c r="G258" s="304"/>
    </row>
    <row r="259" spans="1:7" ht="11.25" customHeight="1" outlineLevel="1" x14ac:dyDescent="0.25">
      <c r="A259" s="132" t="s">
        <v>176</v>
      </c>
      <c r="B259" s="132" t="s">
        <v>92</v>
      </c>
      <c r="C259" s="133" t="str">
        <f>IFERROR(VLOOKUP(D259,'Page accueil'!$A$32:$E$35,3),"")</f>
        <v/>
      </c>
      <c r="D259" s="138" t="str">
        <f>IFERROR(AVERAGE(D260:D313),"")</f>
        <v/>
      </c>
      <c r="E259" s="32" t="str">
        <f>IFERROR(AVERAGE(E260:E313),"")</f>
        <v/>
      </c>
      <c r="F259" s="305" t="s">
        <v>100</v>
      </c>
      <c r="G259" s="305"/>
    </row>
    <row r="260" spans="1:7" ht="33.75" outlineLevel="2" x14ac:dyDescent="0.25">
      <c r="A260" s="157" t="s">
        <v>18</v>
      </c>
      <c r="B260" s="158" t="s">
        <v>494</v>
      </c>
      <c r="C260" s="174" t="s">
        <v>543</v>
      </c>
      <c r="D260" s="138" t="str">
        <f>IFERROR(VLOOKUP(C260,'Page accueil'!$A$26:$G$29,2,FALSE),"")</f>
        <v/>
      </c>
      <c r="E260" s="32" t="str">
        <f>IFERROR(VLOOKUP(C260,'Page accueil'!$A$26:$G$29,2,FALSE),"")</f>
        <v/>
      </c>
      <c r="F260" s="304" t="s">
        <v>100</v>
      </c>
      <c r="G260" s="304"/>
    </row>
    <row r="261" spans="1:7" ht="90" outlineLevel="2" x14ac:dyDescent="0.25">
      <c r="A261" s="157" t="s">
        <v>18</v>
      </c>
      <c r="B261" s="158" t="s">
        <v>495</v>
      </c>
      <c r="C261" s="174" t="s">
        <v>543</v>
      </c>
      <c r="D261" s="138" t="str">
        <f>IFERROR(VLOOKUP(C261,'Page accueil'!$A$26:$G$29,2,FALSE),"")</f>
        <v/>
      </c>
      <c r="E261" s="32" t="str">
        <f>IFERROR(VLOOKUP(C261,'Page accueil'!$A$26:$G$29,2,FALSE),"")</f>
        <v/>
      </c>
      <c r="F261" s="304" t="s">
        <v>100</v>
      </c>
      <c r="G261" s="304"/>
    </row>
    <row r="262" spans="1:7" ht="45" outlineLevel="2" x14ac:dyDescent="0.25">
      <c r="A262" s="157" t="s">
        <v>18</v>
      </c>
      <c r="B262" s="158" t="s">
        <v>496</v>
      </c>
      <c r="C262" s="174" t="s">
        <v>543</v>
      </c>
      <c r="D262" s="138" t="str">
        <f>IFERROR(VLOOKUP(C262,'Page accueil'!$A$26:$G$29,2,FALSE),"")</f>
        <v/>
      </c>
      <c r="E262" s="32" t="str">
        <f>IFERROR(VLOOKUP(C262,'Page accueil'!$A$26:$G$29,2,FALSE),"")</f>
        <v/>
      </c>
      <c r="F262" s="304" t="s">
        <v>100</v>
      </c>
      <c r="G262" s="304"/>
    </row>
    <row r="263" spans="1:7" ht="78.75" outlineLevel="2" x14ac:dyDescent="0.25">
      <c r="A263" s="157" t="s">
        <v>18</v>
      </c>
      <c r="B263" s="158" t="s">
        <v>497</v>
      </c>
      <c r="C263" s="174" t="s">
        <v>543</v>
      </c>
      <c r="D263" s="138" t="str">
        <f>IFERROR(VLOOKUP(C263,'Page accueil'!$A$26:$G$29,2,FALSE),"")</f>
        <v/>
      </c>
      <c r="E263" s="32" t="str">
        <f>IFERROR(VLOOKUP(C263,'Page accueil'!$A$26:$G$29,2,FALSE),"")</f>
        <v/>
      </c>
      <c r="F263" s="304" t="s">
        <v>100</v>
      </c>
      <c r="G263" s="304"/>
    </row>
    <row r="264" spans="1:7" ht="135" outlineLevel="2" x14ac:dyDescent="0.25">
      <c r="A264" s="166" t="s">
        <v>18</v>
      </c>
      <c r="B264" s="169" t="s">
        <v>559</v>
      </c>
      <c r="C264" s="174" t="s">
        <v>543</v>
      </c>
      <c r="D264" s="138"/>
      <c r="E264" s="32" t="str">
        <f>IFERROR(VLOOKUP(C264,'Page accueil'!$A$26:$G$29,2,FALSE),"")</f>
        <v/>
      </c>
      <c r="F264" s="304" t="s">
        <v>100</v>
      </c>
      <c r="G264" s="304"/>
    </row>
    <row r="265" spans="1:7" ht="78.75" outlineLevel="2" x14ac:dyDescent="0.25">
      <c r="A265" s="166" t="s">
        <v>18</v>
      </c>
      <c r="B265" s="170" t="s">
        <v>498</v>
      </c>
      <c r="C265" s="174" t="s">
        <v>543</v>
      </c>
      <c r="D265" s="138"/>
      <c r="E265" s="32" t="str">
        <f>IFERROR(VLOOKUP(C265,'Page accueil'!$A$26:$G$29,2,FALSE),"")</f>
        <v/>
      </c>
      <c r="F265" s="304" t="s">
        <v>100</v>
      </c>
      <c r="G265" s="304"/>
    </row>
    <row r="266" spans="1:7" ht="33.75" outlineLevel="2" x14ac:dyDescent="0.25">
      <c r="A266" s="166" t="s">
        <v>18</v>
      </c>
      <c r="B266" s="170" t="s">
        <v>499</v>
      </c>
      <c r="C266" s="174" t="s">
        <v>543</v>
      </c>
      <c r="D266" s="138"/>
      <c r="E266" s="32" t="str">
        <f>IFERROR(VLOOKUP(C266,'Page accueil'!$A$26:$G$29,2,FALSE),"")</f>
        <v/>
      </c>
      <c r="F266" s="304" t="s">
        <v>100</v>
      </c>
      <c r="G266" s="304"/>
    </row>
    <row r="267" spans="1:7" ht="33.75" outlineLevel="2" x14ac:dyDescent="0.25">
      <c r="A267" s="157" t="s">
        <v>18</v>
      </c>
      <c r="B267" s="160" t="s">
        <v>500</v>
      </c>
      <c r="C267" s="174" t="s">
        <v>543</v>
      </c>
      <c r="D267" s="138" t="str">
        <f>IFERROR(VLOOKUP(C267,'Page accueil'!$A$26:$G$29,2,FALSE),"")</f>
        <v/>
      </c>
      <c r="E267" s="32" t="str">
        <f>IFERROR(VLOOKUP(C267,'Page accueil'!$A$26:$G$29,2,FALSE),"")</f>
        <v/>
      </c>
      <c r="F267" s="304" t="s">
        <v>100</v>
      </c>
      <c r="G267" s="304"/>
    </row>
    <row r="268" spans="1:7" ht="90" outlineLevel="2" x14ac:dyDescent="0.25">
      <c r="A268" s="157" t="s">
        <v>18</v>
      </c>
      <c r="B268" s="160" t="s">
        <v>501</v>
      </c>
      <c r="C268" s="174" t="s">
        <v>543</v>
      </c>
      <c r="D268" s="138" t="str">
        <f>IFERROR(VLOOKUP(C268,'Page accueil'!$A$26:$G$29,2,FALSE),"")</f>
        <v/>
      </c>
      <c r="E268" s="32" t="str">
        <f>IFERROR(VLOOKUP(C268,'Page accueil'!$A$26:$G$29,2,FALSE),"")</f>
        <v/>
      </c>
      <c r="F268" s="304" t="s">
        <v>100</v>
      </c>
      <c r="G268" s="304"/>
    </row>
    <row r="269" spans="1:7" ht="33.75" outlineLevel="2" x14ac:dyDescent="0.25">
      <c r="A269" s="168" t="s">
        <v>18</v>
      </c>
      <c r="B269" s="169" t="s">
        <v>502</v>
      </c>
      <c r="C269" s="174" t="s">
        <v>543</v>
      </c>
      <c r="D269" s="138"/>
      <c r="E269" s="32" t="str">
        <f>IFERROR(VLOOKUP(C269,'Page accueil'!$A$26:$G$29,2,FALSE),"")</f>
        <v/>
      </c>
      <c r="F269" s="304" t="s">
        <v>100</v>
      </c>
      <c r="G269" s="304"/>
    </row>
    <row r="270" spans="1:7" ht="45" outlineLevel="2" x14ac:dyDescent="0.25">
      <c r="A270" s="168" t="s">
        <v>18</v>
      </c>
      <c r="B270" s="169" t="s">
        <v>503</v>
      </c>
      <c r="C270" s="174" t="s">
        <v>543</v>
      </c>
      <c r="D270" s="138"/>
      <c r="E270" s="32" t="str">
        <f>IFERROR(VLOOKUP(C270,'Page accueil'!$A$26:$G$29,2,FALSE),"")</f>
        <v/>
      </c>
      <c r="F270" s="304" t="s">
        <v>100</v>
      </c>
      <c r="G270" s="304"/>
    </row>
    <row r="271" spans="1:7" ht="45" outlineLevel="2" x14ac:dyDescent="0.25">
      <c r="A271" s="168" t="s">
        <v>18</v>
      </c>
      <c r="B271" s="169" t="s">
        <v>504</v>
      </c>
      <c r="C271" s="174" t="s">
        <v>543</v>
      </c>
      <c r="D271" s="138"/>
      <c r="E271" s="32" t="str">
        <f>IFERROR(VLOOKUP(C271,'Page accueil'!$A$26:$G$29,2,FALSE),"")</f>
        <v/>
      </c>
      <c r="F271" s="304" t="s">
        <v>100</v>
      </c>
      <c r="G271" s="304"/>
    </row>
    <row r="272" spans="1:7" ht="56.25" outlineLevel="2" x14ac:dyDescent="0.25">
      <c r="A272" s="168" t="s">
        <v>18</v>
      </c>
      <c r="B272" s="169" t="s">
        <v>505</v>
      </c>
      <c r="C272" s="174" t="s">
        <v>543</v>
      </c>
      <c r="D272" s="138"/>
      <c r="E272" s="32" t="str">
        <f>IFERROR(VLOOKUP(C272,'Page accueil'!$A$26:$G$29,2,FALSE),"")</f>
        <v/>
      </c>
      <c r="F272" s="304" t="s">
        <v>100</v>
      </c>
      <c r="G272" s="304"/>
    </row>
    <row r="273" spans="1:7" ht="45" outlineLevel="2" x14ac:dyDescent="0.25">
      <c r="A273" s="168" t="s">
        <v>18</v>
      </c>
      <c r="B273" s="169" t="s">
        <v>506</v>
      </c>
      <c r="C273" s="174" t="s">
        <v>543</v>
      </c>
      <c r="D273" s="138"/>
      <c r="E273" s="32" t="str">
        <f>IFERROR(VLOOKUP(C273,'Page accueil'!$A$26:$G$29,2,FALSE),"")</f>
        <v/>
      </c>
      <c r="F273" s="304" t="s">
        <v>100</v>
      </c>
      <c r="G273" s="304"/>
    </row>
    <row r="274" spans="1:7" ht="56.25" outlineLevel="2" x14ac:dyDescent="0.25">
      <c r="A274" s="168" t="s">
        <v>18</v>
      </c>
      <c r="B274" s="169" t="s">
        <v>507</v>
      </c>
      <c r="C274" s="174" t="s">
        <v>543</v>
      </c>
      <c r="D274" s="138"/>
      <c r="E274" s="32" t="str">
        <f>IFERROR(VLOOKUP(C274,'Page accueil'!$A$26:$G$29,2,FALSE),"")</f>
        <v/>
      </c>
      <c r="F274" s="304" t="s">
        <v>100</v>
      </c>
      <c r="G274" s="304"/>
    </row>
    <row r="275" spans="1:7" ht="56.25" outlineLevel="2" x14ac:dyDescent="0.25">
      <c r="A275" s="168" t="s">
        <v>18</v>
      </c>
      <c r="B275" s="169" t="s">
        <v>508</v>
      </c>
      <c r="C275" s="174" t="s">
        <v>543</v>
      </c>
      <c r="D275" s="138"/>
      <c r="E275" s="32" t="str">
        <f>IFERROR(VLOOKUP(C275,'Page accueil'!$A$26:$G$29,2,FALSE),"")</f>
        <v/>
      </c>
      <c r="F275" s="304" t="s">
        <v>100</v>
      </c>
      <c r="G275" s="304"/>
    </row>
    <row r="276" spans="1:7" ht="67.5" outlineLevel="2" x14ac:dyDescent="0.25">
      <c r="A276" s="168" t="s">
        <v>18</v>
      </c>
      <c r="B276" s="169" t="s">
        <v>509</v>
      </c>
      <c r="C276" s="174" t="s">
        <v>543</v>
      </c>
      <c r="D276" s="138"/>
      <c r="E276" s="32" t="str">
        <f>IFERROR(VLOOKUP(C276,'Page accueil'!$A$26:$G$29,2,FALSE),"")</f>
        <v/>
      </c>
      <c r="F276" s="304" t="s">
        <v>100</v>
      </c>
      <c r="G276" s="304"/>
    </row>
    <row r="277" spans="1:7" ht="33.75" outlineLevel="2" x14ac:dyDescent="0.25">
      <c r="A277" s="168" t="s">
        <v>18</v>
      </c>
      <c r="B277" s="169" t="s">
        <v>510</v>
      </c>
      <c r="C277" s="174" t="s">
        <v>543</v>
      </c>
      <c r="D277" s="138"/>
      <c r="E277" s="32" t="str">
        <f>IFERROR(VLOOKUP(C277,'Page accueil'!$A$26:$G$29,2,FALSE),"")</f>
        <v/>
      </c>
      <c r="F277" s="304" t="s">
        <v>100</v>
      </c>
      <c r="G277" s="304"/>
    </row>
    <row r="278" spans="1:7" ht="78.75" outlineLevel="2" x14ac:dyDescent="0.25">
      <c r="A278" s="168" t="s">
        <v>18</v>
      </c>
      <c r="B278" s="169" t="s">
        <v>511</v>
      </c>
      <c r="C278" s="174" t="s">
        <v>543</v>
      </c>
      <c r="D278" s="138"/>
      <c r="E278" s="32" t="str">
        <f>IFERROR(VLOOKUP(C278,'Page accueil'!$A$26:$G$29,2,FALSE),"")</f>
        <v/>
      </c>
      <c r="F278" s="304" t="s">
        <v>100</v>
      </c>
      <c r="G278" s="304"/>
    </row>
    <row r="279" spans="1:7" ht="90" outlineLevel="2" x14ac:dyDescent="0.25">
      <c r="A279" s="168" t="s">
        <v>18</v>
      </c>
      <c r="B279" s="169" t="s">
        <v>512</v>
      </c>
      <c r="C279" s="174" t="s">
        <v>543</v>
      </c>
      <c r="D279" s="138"/>
      <c r="E279" s="32" t="str">
        <f>IFERROR(VLOOKUP(C279,'Page accueil'!$A$26:$G$29,2,FALSE),"")</f>
        <v/>
      </c>
      <c r="F279" s="304" t="s">
        <v>100</v>
      </c>
      <c r="G279" s="304"/>
    </row>
    <row r="280" spans="1:7" ht="67.5" outlineLevel="2" x14ac:dyDescent="0.25">
      <c r="A280" s="166" t="s">
        <v>177</v>
      </c>
      <c r="B280" s="169" t="s">
        <v>513</v>
      </c>
      <c r="C280" s="174" t="s">
        <v>543</v>
      </c>
      <c r="D280" s="138"/>
      <c r="E280" s="32" t="str">
        <f>IFERROR(VLOOKUP(C280,'Page accueil'!$A$26:$G$29,2,FALSE),"")</f>
        <v/>
      </c>
      <c r="F280" s="304" t="s">
        <v>100</v>
      </c>
      <c r="G280" s="304"/>
    </row>
    <row r="281" spans="1:7" ht="56.25" outlineLevel="2" x14ac:dyDescent="0.25">
      <c r="A281" s="166" t="s">
        <v>177</v>
      </c>
      <c r="B281" s="169" t="s">
        <v>514</v>
      </c>
      <c r="C281" s="174" t="s">
        <v>543</v>
      </c>
      <c r="D281" s="138"/>
      <c r="E281" s="32" t="str">
        <f>IFERROR(VLOOKUP(C281,'Page accueil'!$A$26:$G$29,2,FALSE),"")</f>
        <v/>
      </c>
      <c r="F281" s="304" t="s">
        <v>100</v>
      </c>
      <c r="G281" s="304"/>
    </row>
    <row r="282" spans="1:7" ht="56.25" outlineLevel="2" x14ac:dyDescent="0.25">
      <c r="A282" s="166" t="s">
        <v>178</v>
      </c>
      <c r="B282" s="170" t="s">
        <v>515</v>
      </c>
      <c r="C282" s="174" t="s">
        <v>543</v>
      </c>
      <c r="D282" s="138"/>
      <c r="E282" s="32" t="str">
        <f>IFERROR(VLOOKUP(C282,'Page accueil'!$A$26:$G$29,2,FALSE),"")</f>
        <v/>
      </c>
      <c r="F282" s="304" t="s">
        <v>100</v>
      </c>
      <c r="G282" s="304"/>
    </row>
    <row r="283" spans="1:7" ht="67.5" outlineLevel="2" x14ac:dyDescent="0.25">
      <c r="A283" s="166" t="s">
        <v>178</v>
      </c>
      <c r="B283" s="170" t="s">
        <v>516</v>
      </c>
      <c r="C283" s="174" t="s">
        <v>543</v>
      </c>
      <c r="D283" s="138"/>
      <c r="E283" s="32" t="str">
        <f>IFERROR(VLOOKUP(C283,'Page accueil'!$A$26:$G$29,2,FALSE),"")</f>
        <v/>
      </c>
      <c r="F283" s="304" t="s">
        <v>100</v>
      </c>
      <c r="G283" s="304"/>
    </row>
    <row r="284" spans="1:7" ht="56.25" outlineLevel="2" x14ac:dyDescent="0.25">
      <c r="A284" s="166" t="s">
        <v>178</v>
      </c>
      <c r="B284" s="170" t="s">
        <v>517</v>
      </c>
      <c r="C284" s="174" t="s">
        <v>543</v>
      </c>
      <c r="D284" s="138"/>
      <c r="E284" s="32" t="str">
        <f>IFERROR(VLOOKUP(C284,'Page accueil'!$A$26:$G$29,2,FALSE),"")</f>
        <v/>
      </c>
      <c r="F284" s="304" t="s">
        <v>100</v>
      </c>
      <c r="G284" s="304"/>
    </row>
    <row r="285" spans="1:7" ht="45" outlineLevel="2" x14ac:dyDescent="0.25">
      <c r="A285" s="166" t="s">
        <v>178</v>
      </c>
      <c r="B285" s="170" t="s">
        <v>518</v>
      </c>
      <c r="C285" s="174" t="s">
        <v>543</v>
      </c>
      <c r="D285" s="138"/>
      <c r="E285" s="32" t="str">
        <f>IFERROR(VLOOKUP(C285,'Page accueil'!$A$26:$G$29,2,FALSE),"")</f>
        <v/>
      </c>
      <c r="F285" s="304" t="s">
        <v>100</v>
      </c>
      <c r="G285" s="304"/>
    </row>
    <row r="286" spans="1:7" ht="67.5" outlineLevel="2" x14ac:dyDescent="0.25">
      <c r="A286" s="166" t="s">
        <v>178</v>
      </c>
      <c r="B286" s="170" t="s">
        <v>519</v>
      </c>
      <c r="C286" s="174" t="s">
        <v>543</v>
      </c>
      <c r="D286" s="138"/>
      <c r="E286" s="32" t="str">
        <f>IFERROR(VLOOKUP(C286,'Page accueil'!$A$26:$G$29,2,FALSE),"")</f>
        <v/>
      </c>
      <c r="F286" s="304" t="s">
        <v>100</v>
      </c>
      <c r="G286" s="304"/>
    </row>
    <row r="287" spans="1:7" ht="56.25" outlineLevel="2" x14ac:dyDescent="0.25">
      <c r="A287" s="166" t="s">
        <v>178</v>
      </c>
      <c r="B287" s="170" t="s">
        <v>520</v>
      </c>
      <c r="C287" s="174" t="s">
        <v>543</v>
      </c>
      <c r="D287" s="138"/>
      <c r="E287" s="32" t="str">
        <f>IFERROR(VLOOKUP(C287,'Page accueil'!$A$26:$G$29,2,FALSE),"")</f>
        <v/>
      </c>
      <c r="F287" s="304" t="s">
        <v>100</v>
      </c>
      <c r="G287" s="304"/>
    </row>
    <row r="288" spans="1:7" ht="56.25" outlineLevel="2" x14ac:dyDescent="0.25">
      <c r="A288" s="166" t="s">
        <v>179</v>
      </c>
      <c r="B288" s="173" t="s">
        <v>521</v>
      </c>
      <c r="C288" s="174" t="s">
        <v>543</v>
      </c>
      <c r="D288" s="138"/>
      <c r="E288" s="32" t="str">
        <f>IFERROR(VLOOKUP(C288,'Page accueil'!$A$26:$G$29,2,FALSE),"")</f>
        <v/>
      </c>
      <c r="F288" s="304" t="s">
        <v>100</v>
      </c>
      <c r="G288" s="304"/>
    </row>
    <row r="289" spans="1:7" ht="135" outlineLevel="2" x14ac:dyDescent="0.25">
      <c r="A289" s="166" t="s">
        <v>179</v>
      </c>
      <c r="B289" s="170" t="s">
        <v>522</v>
      </c>
      <c r="C289" s="174" t="s">
        <v>543</v>
      </c>
      <c r="D289" s="138"/>
      <c r="E289" s="32" t="str">
        <f>IFERROR(VLOOKUP(C289,'Page accueil'!$A$26:$G$29,2,FALSE),"")</f>
        <v/>
      </c>
      <c r="F289" s="304" t="s">
        <v>100</v>
      </c>
      <c r="G289" s="304"/>
    </row>
    <row r="290" spans="1:7" ht="33.75" outlineLevel="2" x14ac:dyDescent="0.25">
      <c r="A290" s="166" t="s">
        <v>179</v>
      </c>
      <c r="B290" s="170" t="s">
        <v>523</v>
      </c>
      <c r="C290" s="174" t="s">
        <v>543</v>
      </c>
      <c r="D290" s="138"/>
      <c r="E290" s="32" t="str">
        <f>IFERROR(VLOOKUP(C290,'Page accueil'!$A$26:$G$29,2,FALSE),"")</f>
        <v/>
      </c>
      <c r="F290" s="304" t="s">
        <v>100</v>
      </c>
      <c r="G290" s="304"/>
    </row>
    <row r="291" spans="1:7" ht="56.25" outlineLevel="2" x14ac:dyDescent="0.25">
      <c r="A291" s="165" t="s">
        <v>19</v>
      </c>
      <c r="B291" s="160" t="s">
        <v>524</v>
      </c>
      <c r="C291" s="174" t="s">
        <v>543</v>
      </c>
      <c r="D291" s="138" t="str">
        <f>IFERROR(VLOOKUP(C291,'Page accueil'!$A$26:$G$29,2,FALSE),"")</f>
        <v/>
      </c>
      <c r="E291" s="32" t="str">
        <f>IFERROR(VLOOKUP(C291,'Page accueil'!$A$26:$G$29,2,FALSE),"")</f>
        <v/>
      </c>
      <c r="F291" s="304" t="s">
        <v>100</v>
      </c>
      <c r="G291" s="304"/>
    </row>
    <row r="292" spans="1:7" ht="45" outlineLevel="2" x14ac:dyDescent="0.25">
      <c r="A292" s="168" t="s">
        <v>19</v>
      </c>
      <c r="B292" s="169" t="s">
        <v>525</v>
      </c>
      <c r="C292" s="174" t="s">
        <v>543</v>
      </c>
      <c r="D292" s="138"/>
      <c r="E292" s="32" t="str">
        <f>IFERROR(VLOOKUP(C292,'Page accueil'!$A$26:$G$29,2,FALSE),"")</f>
        <v/>
      </c>
      <c r="F292" s="304" t="s">
        <v>100</v>
      </c>
      <c r="G292" s="304"/>
    </row>
    <row r="293" spans="1:7" ht="45" outlineLevel="2" x14ac:dyDescent="0.25">
      <c r="A293" s="157" t="s">
        <v>19</v>
      </c>
      <c r="B293" s="158" t="s">
        <v>80</v>
      </c>
      <c r="C293" s="174" t="s">
        <v>543</v>
      </c>
      <c r="D293" s="138" t="str">
        <f>IFERROR(VLOOKUP(C293,'Page accueil'!$A$26:$G$29,2,FALSE),"")</f>
        <v/>
      </c>
      <c r="E293" s="32" t="str">
        <f>IFERROR(VLOOKUP(C293,'Page accueil'!$A$26:$G$29,2,FALSE),"")</f>
        <v/>
      </c>
      <c r="F293" s="304" t="s">
        <v>100</v>
      </c>
      <c r="G293" s="304"/>
    </row>
    <row r="294" spans="1:7" ht="45" outlineLevel="2" x14ac:dyDescent="0.25">
      <c r="A294" s="166" t="s">
        <v>19</v>
      </c>
      <c r="B294" s="170" t="s">
        <v>526</v>
      </c>
      <c r="C294" s="174" t="s">
        <v>543</v>
      </c>
      <c r="D294" s="138"/>
      <c r="E294" s="32" t="str">
        <f>IFERROR(VLOOKUP(C294,'Page accueil'!$A$26:$G$29,2,FALSE),"")</f>
        <v/>
      </c>
      <c r="F294" s="304" t="s">
        <v>100</v>
      </c>
      <c r="G294" s="304"/>
    </row>
    <row r="295" spans="1:7" ht="56.25" outlineLevel="2" x14ac:dyDescent="0.25">
      <c r="A295" s="157" t="s">
        <v>19</v>
      </c>
      <c r="B295" s="158" t="s">
        <v>527</v>
      </c>
      <c r="C295" s="174" t="s">
        <v>543</v>
      </c>
      <c r="D295" s="138" t="str">
        <f>IFERROR(VLOOKUP(C295,'Page accueil'!$A$26:$G$29,2,FALSE),"")</f>
        <v/>
      </c>
      <c r="E295" s="32" t="str">
        <f>IFERROR(VLOOKUP(C295,'Page accueil'!$A$26:$G$29,2,FALSE),"")</f>
        <v/>
      </c>
      <c r="F295" s="304" t="s">
        <v>100</v>
      </c>
      <c r="G295" s="304"/>
    </row>
    <row r="296" spans="1:7" ht="45" outlineLevel="2" x14ac:dyDescent="0.25">
      <c r="A296" s="157" t="s">
        <v>20</v>
      </c>
      <c r="B296" s="160" t="s">
        <v>528</v>
      </c>
      <c r="C296" s="174" t="s">
        <v>543</v>
      </c>
      <c r="D296" s="138" t="str">
        <f>IFERROR(VLOOKUP(C296,'Page accueil'!$A$26:$G$29,2,FALSE),"")</f>
        <v/>
      </c>
      <c r="E296" s="32" t="str">
        <f>IFERROR(VLOOKUP(C296,'Page accueil'!$A$26:$G$29,2,FALSE),"")</f>
        <v/>
      </c>
      <c r="F296" s="304" t="s">
        <v>100</v>
      </c>
      <c r="G296" s="304"/>
    </row>
    <row r="297" spans="1:7" ht="56.25" outlineLevel="2" x14ac:dyDescent="0.25">
      <c r="A297" s="157" t="s">
        <v>20</v>
      </c>
      <c r="B297" s="160" t="s">
        <v>529</v>
      </c>
      <c r="C297" s="174" t="s">
        <v>543</v>
      </c>
      <c r="D297" s="138" t="str">
        <f>IFERROR(VLOOKUP(C297,'Page accueil'!$A$26:$G$29,2,FALSE),"")</f>
        <v/>
      </c>
      <c r="E297" s="32" t="str">
        <f>IFERROR(VLOOKUP(C297,'Page accueil'!$A$26:$G$29,2,FALSE),"")</f>
        <v/>
      </c>
      <c r="F297" s="304" t="s">
        <v>100</v>
      </c>
      <c r="G297" s="304"/>
    </row>
    <row r="298" spans="1:7" ht="78.75" outlineLevel="2" x14ac:dyDescent="0.25">
      <c r="A298" s="157" t="s">
        <v>20</v>
      </c>
      <c r="B298" s="160" t="s">
        <v>530</v>
      </c>
      <c r="C298" s="174" t="s">
        <v>543</v>
      </c>
      <c r="D298" s="138" t="str">
        <f>IFERROR(VLOOKUP(C298,'Page accueil'!$A$26:$G$29,2,FALSE),"")</f>
        <v/>
      </c>
      <c r="E298" s="32" t="str">
        <f>IFERROR(VLOOKUP(C298,'Page accueil'!$A$26:$G$29,2,FALSE),"")</f>
        <v/>
      </c>
      <c r="F298" s="304" t="s">
        <v>100</v>
      </c>
      <c r="G298" s="304"/>
    </row>
    <row r="299" spans="1:7" ht="56.25" outlineLevel="2" x14ac:dyDescent="0.25">
      <c r="A299" s="157" t="s">
        <v>81</v>
      </c>
      <c r="B299" s="158" t="s">
        <v>531</v>
      </c>
      <c r="C299" s="174" t="s">
        <v>543</v>
      </c>
      <c r="D299" s="138" t="str">
        <f>IFERROR(VLOOKUP(C299,'Page accueil'!$A$26:$G$29,2,FALSE),"")</f>
        <v/>
      </c>
      <c r="E299" s="32" t="str">
        <f>IFERROR(VLOOKUP(C299,'Page accueil'!$A$26:$G$29,2,FALSE),"")</f>
        <v/>
      </c>
      <c r="F299" s="304" t="s">
        <v>100</v>
      </c>
      <c r="G299" s="304"/>
    </row>
    <row r="300" spans="1:7" ht="157.5" outlineLevel="2" x14ac:dyDescent="0.25">
      <c r="A300" s="166" t="s">
        <v>81</v>
      </c>
      <c r="B300" s="170" t="s">
        <v>532</v>
      </c>
      <c r="C300" s="174" t="s">
        <v>543</v>
      </c>
      <c r="D300" s="138"/>
      <c r="E300" s="32" t="str">
        <f>IFERROR(VLOOKUP(C300,'Page accueil'!$A$26:$G$29,2,FALSE),"")</f>
        <v/>
      </c>
      <c r="F300" s="304" t="s">
        <v>100</v>
      </c>
      <c r="G300" s="304"/>
    </row>
    <row r="301" spans="1:7" ht="56.25" outlineLevel="2" x14ac:dyDescent="0.25">
      <c r="A301" s="157" t="s">
        <v>46</v>
      </c>
      <c r="B301" s="160" t="s">
        <v>570</v>
      </c>
      <c r="C301" s="174" t="s">
        <v>543</v>
      </c>
      <c r="D301" s="138" t="str">
        <f>IFERROR(VLOOKUP(C301,'Page accueil'!$A$26:$G$29,2,FALSE),"")</f>
        <v/>
      </c>
      <c r="E301" s="32" t="str">
        <f>IFERROR(VLOOKUP(C301,'Page accueil'!$A$26:$G$29,2,FALSE),"")</f>
        <v/>
      </c>
      <c r="F301" s="304" t="s">
        <v>100</v>
      </c>
      <c r="G301" s="304"/>
    </row>
    <row r="302" spans="1:7" ht="56.25" outlineLevel="2" x14ac:dyDescent="0.25">
      <c r="A302" s="157" t="s">
        <v>46</v>
      </c>
      <c r="B302" s="160" t="s">
        <v>135</v>
      </c>
      <c r="C302" s="174" t="s">
        <v>543</v>
      </c>
      <c r="D302" s="138" t="str">
        <f>IFERROR(VLOOKUP(C302,'Page accueil'!$A$26:$G$29,2,FALSE),"")</f>
        <v/>
      </c>
      <c r="E302" s="32" t="str">
        <f>IFERROR(VLOOKUP(C302,'Page accueil'!$A$26:$G$29,2,FALSE),"")</f>
        <v/>
      </c>
      <c r="F302" s="304" t="s">
        <v>100</v>
      </c>
      <c r="G302" s="304"/>
    </row>
    <row r="303" spans="1:7" ht="56.25" outlineLevel="2" x14ac:dyDescent="0.25">
      <c r="A303" s="157" t="s">
        <v>46</v>
      </c>
      <c r="B303" s="160" t="s">
        <v>136</v>
      </c>
      <c r="C303" s="174" t="s">
        <v>543</v>
      </c>
      <c r="D303" s="138" t="str">
        <f>IFERROR(VLOOKUP(C303,'Page accueil'!$A$26:$G$29,2,FALSE),"")</f>
        <v/>
      </c>
      <c r="E303" s="32" t="str">
        <f>IFERROR(VLOOKUP(C303,'Page accueil'!$A$26:$G$29,2,FALSE),"")</f>
        <v/>
      </c>
      <c r="F303" s="304" t="s">
        <v>100</v>
      </c>
      <c r="G303" s="304"/>
    </row>
    <row r="304" spans="1:7" ht="45" outlineLevel="2" x14ac:dyDescent="0.25">
      <c r="A304" s="157" t="s">
        <v>46</v>
      </c>
      <c r="B304" s="160" t="s">
        <v>137</v>
      </c>
      <c r="C304" s="174" t="s">
        <v>543</v>
      </c>
      <c r="D304" s="138" t="str">
        <f>IFERROR(VLOOKUP(C304,'Page accueil'!$A$26:$G$29,2,FALSE),"")</f>
        <v/>
      </c>
      <c r="E304" s="32" t="str">
        <f>IFERROR(VLOOKUP(C304,'Page accueil'!$A$26:$G$29,2,FALSE),"")</f>
        <v/>
      </c>
      <c r="F304" s="304" t="s">
        <v>100</v>
      </c>
      <c r="G304" s="304"/>
    </row>
    <row r="305" spans="1:7" ht="45" outlineLevel="2" x14ac:dyDescent="0.25">
      <c r="A305" s="157" t="s">
        <v>46</v>
      </c>
      <c r="B305" s="160" t="s">
        <v>533</v>
      </c>
      <c r="C305" s="174" t="s">
        <v>543</v>
      </c>
      <c r="D305" s="138" t="str">
        <f>IFERROR(VLOOKUP(C305,'Page accueil'!$A$26:$G$29,2,FALSE),"")</f>
        <v/>
      </c>
      <c r="E305" s="32" t="str">
        <f>IFERROR(VLOOKUP(C305,'Page accueil'!$A$26:$G$29,2,FALSE),"")</f>
        <v/>
      </c>
      <c r="F305" s="304" t="s">
        <v>100</v>
      </c>
      <c r="G305" s="304"/>
    </row>
    <row r="306" spans="1:7" ht="67.5" outlineLevel="2" x14ac:dyDescent="0.25">
      <c r="A306" s="166" t="s">
        <v>46</v>
      </c>
      <c r="B306" s="169" t="s">
        <v>534</v>
      </c>
      <c r="C306" s="174" t="s">
        <v>543</v>
      </c>
      <c r="D306" s="138"/>
      <c r="E306" s="32" t="str">
        <f>IFERROR(VLOOKUP(C306,'Page accueil'!$A$26:$G$29,2,FALSE),"")</f>
        <v/>
      </c>
      <c r="F306" s="304" t="s">
        <v>100</v>
      </c>
      <c r="G306" s="304"/>
    </row>
    <row r="307" spans="1:7" ht="78.75" outlineLevel="2" x14ac:dyDescent="0.25">
      <c r="A307" s="166" t="s">
        <v>46</v>
      </c>
      <c r="B307" s="169" t="s">
        <v>535</v>
      </c>
      <c r="C307" s="174" t="s">
        <v>543</v>
      </c>
      <c r="D307" s="138"/>
      <c r="E307" s="32" t="str">
        <f>IFERROR(VLOOKUP(C307,'Page accueil'!$A$26:$G$29,2,FALSE),"")</f>
        <v/>
      </c>
      <c r="F307" s="304" t="s">
        <v>100</v>
      </c>
      <c r="G307" s="304"/>
    </row>
    <row r="308" spans="1:7" ht="67.5" outlineLevel="2" x14ac:dyDescent="0.25">
      <c r="A308" s="166" t="s">
        <v>46</v>
      </c>
      <c r="B308" s="169" t="s">
        <v>536</v>
      </c>
      <c r="C308" s="174" t="s">
        <v>543</v>
      </c>
      <c r="D308" s="138"/>
      <c r="E308" s="32" t="str">
        <f>IFERROR(VLOOKUP(C308,'Page accueil'!$A$26:$G$29,2,FALSE),"")</f>
        <v/>
      </c>
      <c r="F308" s="304" t="s">
        <v>100</v>
      </c>
      <c r="G308" s="304"/>
    </row>
    <row r="309" spans="1:7" ht="78.75" outlineLevel="2" x14ac:dyDescent="0.25">
      <c r="A309" s="166" t="s">
        <v>46</v>
      </c>
      <c r="B309" s="169" t="s">
        <v>537</v>
      </c>
      <c r="C309" s="174" t="s">
        <v>543</v>
      </c>
      <c r="D309" s="138"/>
      <c r="E309" s="32" t="str">
        <f>IFERROR(VLOOKUP(C309,'Page accueil'!$A$26:$G$29,2,FALSE),"")</f>
        <v/>
      </c>
      <c r="F309" s="304" t="s">
        <v>100</v>
      </c>
      <c r="G309" s="304"/>
    </row>
    <row r="310" spans="1:7" ht="56.25" outlineLevel="2" x14ac:dyDescent="0.25">
      <c r="A310" s="166" t="s">
        <v>46</v>
      </c>
      <c r="B310" s="169" t="s">
        <v>538</v>
      </c>
      <c r="C310" s="174" t="s">
        <v>543</v>
      </c>
      <c r="D310" s="138"/>
      <c r="E310" s="32" t="str">
        <f>IFERROR(VLOOKUP(C310,'Page accueil'!$A$26:$G$29,2,FALSE),"")</f>
        <v/>
      </c>
      <c r="F310" s="304" t="s">
        <v>100</v>
      </c>
      <c r="G310" s="304"/>
    </row>
    <row r="311" spans="1:7" ht="56.25" outlineLevel="2" x14ac:dyDescent="0.25">
      <c r="A311" s="157" t="s">
        <v>180</v>
      </c>
      <c r="B311" s="160" t="s">
        <v>539</v>
      </c>
      <c r="C311" s="174" t="s">
        <v>543</v>
      </c>
      <c r="D311" s="138" t="str">
        <f>IFERROR(VLOOKUP(C311,'Page accueil'!$A$26:$G$29,2,FALSE),"")</f>
        <v/>
      </c>
      <c r="E311" s="32" t="str">
        <f>IFERROR(VLOOKUP(C311,'Page accueil'!$A$26:$G$29,2,FALSE),"")</f>
        <v/>
      </c>
      <c r="F311" s="304" t="s">
        <v>100</v>
      </c>
      <c r="G311" s="304"/>
    </row>
    <row r="312" spans="1:7" ht="33.75" outlineLevel="2" x14ac:dyDescent="0.25">
      <c r="A312" s="166" t="s">
        <v>180</v>
      </c>
      <c r="B312" s="169" t="s">
        <v>540</v>
      </c>
      <c r="C312" s="174" t="s">
        <v>543</v>
      </c>
      <c r="D312" s="138"/>
      <c r="E312" s="32" t="str">
        <f>IFERROR(VLOOKUP(C312,'Page accueil'!$A$26:$G$29,2,FALSE),"")</f>
        <v/>
      </c>
      <c r="F312" s="304" t="s">
        <v>100</v>
      </c>
      <c r="G312" s="304"/>
    </row>
    <row r="313" spans="1:7" ht="67.5" outlineLevel="2" x14ac:dyDescent="0.25">
      <c r="A313" s="157" t="s">
        <v>180</v>
      </c>
      <c r="B313" s="160" t="s">
        <v>541</v>
      </c>
      <c r="C313" s="174" t="s">
        <v>543</v>
      </c>
      <c r="D313" s="138" t="str">
        <f>IFERROR(VLOOKUP(C313,'Page accueil'!$A$26:$G$29,2,FALSE),"")</f>
        <v/>
      </c>
      <c r="E313" s="32" t="str">
        <f>IFERROR(VLOOKUP(C313,'Page accueil'!$A$26:$G$29,2,FALSE),"")</f>
        <v/>
      </c>
      <c r="F313" s="304" t="s">
        <v>100</v>
      </c>
      <c r="G313" s="304"/>
    </row>
    <row r="314" spans="1:7" ht="11.25" customHeight="1" outlineLevel="1" x14ac:dyDescent="0.25">
      <c r="A314" s="132" t="s">
        <v>181</v>
      </c>
      <c r="B314" s="132" t="s">
        <v>93</v>
      </c>
      <c r="C314" s="133" t="str">
        <f>IFERROR(VLOOKUP(D314,'Page accueil'!$A$32:$E$35,3),"")</f>
        <v/>
      </c>
      <c r="D314" s="138" t="str">
        <f>IFERROR(AVERAGE(D315:D320),"")</f>
        <v/>
      </c>
      <c r="E314" s="32" t="str">
        <f>IFERROR(AVERAGE(E315:E320),"")</f>
        <v/>
      </c>
      <c r="F314" s="305" t="s">
        <v>100</v>
      </c>
      <c r="G314" s="305"/>
    </row>
    <row r="315" spans="1:7" ht="45" outlineLevel="2" x14ac:dyDescent="0.25">
      <c r="A315" s="157" t="s">
        <v>50</v>
      </c>
      <c r="B315" s="158" t="s">
        <v>435</v>
      </c>
      <c r="C315" s="174" t="s">
        <v>543</v>
      </c>
      <c r="D315" s="138" t="str">
        <f>IFERROR(VLOOKUP(C315,'Page accueil'!$A$26:$G$29,2,FALSE),"")</f>
        <v/>
      </c>
      <c r="E315" s="32" t="str">
        <f>IFERROR(VLOOKUP(C315,'Page accueil'!$A$26:$G$29,2,FALSE),"")</f>
        <v/>
      </c>
      <c r="F315" s="304" t="s">
        <v>100</v>
      </c>
      <c r="G315" s="304"/>
    </row>
    <row r="316" spans="1:7" ht="67.5" outlineLevel="2" x14ac:dyDescent="0.25">
      <c r="A316" s="157" t="s">
        <v>50</v>
      </c>
      <c r="B316" s="158" t="s">
        <v>436</v>
      </c>
      <c r="C316" s="174" t="s">
        <v>543</v>
      </c>
      <c r="D316" s="138" t="str">
        <f>IFERROR(VLOOKUP(C316,'Page accueil'!$A$26:$G$29,2,FALSE),"")</f>
        <v/>
      </c>
      <c r="E316" s="32" t="str">
        <f>IFERROR(VLOOKUP(C316,'Page accueil'!$A$26:$G$29,2,FALSE),"")</f>
        <v/>
      </c>
      <c r="F316" s="304" t="s">
        <v>100</v>
      </c>
      <c r="G316" s="304"/>
    </row>
    <row r="317" spans="1:7" ht="33.75" outlineLevel="2" x14ac:dyDescent="0.25">
      <c r="A317" s="157" t="s">
        <v>50</v>
      </c>
      <c r="B317" s="158" t="s">
        <v>437</v>
      </c>
      <c r="C317" s="174" t="s">
        <v>543</v>
      </c>
      <c r="D317" s="138" t="str">
        <f>IFERROR(VLOOKUP(C317,'Page accueil'!$A$26:$G$29,2,FALSE),"")</f>
        <v/>
      </c>
      <c r="E317" s="32" t="str">
        <f>IFERROR(VLOOKUP(C317,'Page accueil'!$A$26:$G$29,2,FALSE),"")</f>
        <v/>
      </c>
      <c r="F317" s="304" t="s">
        <v>100</v>
      </c>
      <c r="G317" s="304"/>
    </row>
    <row r="318" spans="1:7" ht="56.25" outlineLevel="2" x14ac:dyDescent="0.25">
      <c r="A318" s="157" t="s">
        <v>50</v>
      </c>
      <c r="B318" s="158" t="s">
        <v>438</v>
      </c>
      <c r="C318" s="174" t="s">
        <v>543</v>
      </c>
      <c r="D318" s="138" t="str">
        <f>IFERROR(VLOOKUP(C318,'Page accueil'!$A$26:$G$29,2,FALSE),"")</f>
        <v/>
      </c>
      <c r="E318" s="32" t="str">
        <f>IFERROR(VLOOKUP(C318,'Page accueil'!$A$26:$G$29,2,FALSE),"")</f>
        <v/>
      </c>
      <c r="F318" s="304" t="s">
        <v>100</v>
      </c>
      <c r="G318" s="304"/>
    </row>
    <row r="319" spans="1:7" ht="45" outlineLevel="2" x14ac:dyDescent="0.25">
      <c r="A319" s="168" t="s">
        <v>50</v>
      </c>
      <c r="B319" s="169" t="s">
        <v>439</v>
      </c>
      <c r="C319" s="174" t="s">
        <v>543</v>
      </c>
      <c r="D319" s="138"/>
      <c r="E319" s="32" t="str">
        <f>IFERROR(VLOOKUP(C319,'Page accueil'!$A$26:$G$29,2,FALSE),"")</f>
        <v/>
      </c>
      <c r="F319" s="304" t="s">
        <v>100</v>
      </c>
      <c r="G319" s="304"/>
    </row>
    <row r="320" spans="1:7" ht="33.75" outlineLevel="2" x14ac:dyDescent="0.25">
      <c r="A320" s="168" t="s">
        <v>50</v>
      </c>
      <c r="B320" s="169" t="s">
        <v>440</v>
      </c>
      <c r="C320" s="174" t="s">
        <v>543</v>
      </c>
      <c r="D320" s="138"/>
      <c r="E320" s="32" t="str">
        <f>IFERROR(VLOOKUP(C320,'Page accueil'!$A$26:$G$29,2,FALSE),"")</f>
        <v/>
      </c>
      <c r="F320" s="304" t="s">
        <v>100</v>
      </c>
      <c r="G320" s="304"/>
    </row>
    <row r="321" spans="1:7" ht="22.5" outlineLevel="1" x14ac:dyDescent="0.25">
      <c r="A321" s="132" t="s">
        <v>182</v>
      </c>
      <c r="B321" s="132" t="s">
        <v>94</v>
      </c>
      <c r="C321" s="133" t="str">
        <f>IFERROR(VLOOKUP(D321,'Page accueil'!$A$32:$E$35,3),"")</f>
        <v/>
      </c>
      <c r="D321" s="138" t="str">
        <f>IFERROR(AVERAGE(D322:D332),"")</f>
        <v/>
      </c>
      <c r="E321" s="32" t="str">
        <f>IFERROR(AVERAGE(E322:E332),"")</f>
        <v/>
      </c>
      <c r="F321" s="305" t="s">
        <v>100</v>
      </c>
      <c r="G321" s="305"/>
    </row>
    <row r="322" spans="1:7" ht="56.25" outlineLevel="1" x14ac:dyDescent="0.25">
      <c r="A322" s="157" t="s">
        <v>52</v>
      </c>
      <c r="B322" s="160" t="s">
        <v>441</v>
      </c>
      <c r="C322" s="174" t="s">
        <v>543</v>
      </c>
      <c r="D322" s="138" t="str">
        <f>IFERROR(VLOOKUP(C322,'Page accueil'!$A$26:$G$29,2,FALSE),"")</f>
        <v/>
      </c>
      <c r="E322" s="32" t="str">
        <f>IFERROR(VLOOKUP(C322,'Page accueil'!$A$26:$G$29,2,FALSE),"")</f>
        <v/>
      </c>
      <c r="F322" s="304" t="s">
        <v>100</v>
      </c>
      <c r="G322" s="304"/>
    </row>
    <row r="323" spans="1:7" ht="45" outlineLevel="1" x14ac:dyDescent="0.25">
      <c r="A323" s="157" t="s">
        <v>52</v>
      </c>
      <c r="B323" s="160" t="s">
        <v>442</v>
      </c>
      <c r="C323" s="174" t="s">
        <v>543</v>
      </c>
      <c r="D323" s="138" t="str">
        <f>IFERROR(VLOOKUP(C323,'Page accueil'!$A$26:$G$29,2,FALSE),"")</f>
        <v/>
      </c>
      <c r="E323" s="32" t="str">
        <f>IFERROR(VLOOKUP(C323,'Page accueil'!$A$26:$G$29,2,FALSE),"")</f>
        <v/>
      </c>
      <c r="F323" s="304" t="s">
        <v>100</v>
      </c>
      <c r="G323" s="304"/>
    </row>
    <row r="324" spans="1:7" ht="45" outlineLevel="1" x14ac:dyDescent="0.25">
      <c r="A324" s="157" t="s">
        <v>52</v>
      </c>
      <c r="B324" s="160" t="s">
        <v>443</v>
      </c>
      <c r="C324" s="174" t="s">
        <v>543</v>
      </c>
      <c r="D324" s="138" t="str">
        <f>IFERROR(VLOOKUP(C324,'Page accueil'!$A$26:$G$29,2,FALSE),"")</f>
        <v/>
      </c>
      <c r="E324" s="32" t="str">
        <f>IFERROR(VLOOKUP(C324,'Page accueil'!$A$26:$G$29,2,FALSE),"")</f>
        <v/>
      </c>
      <c r="F324" s="304" t="s">
        <v>100</v>
      </c>
      <c r="G324" s="304"/>
    </row>
    <row r="325" spans="1:7" ht="40.5" customHeight="1" outlineLevel="1" x14ac:dyDescent="0.25">
      <c r="A325" s="168" t="s">
        <v>52</v>
      </c>
      <c r="B325" s="169" t="s">
        <v>447</v>
      </c>
      <c r="C325" s="174" t="s">
        <v>543</v>
      </c>
      <c r="D325" s="138"/>
      <c r="E325" s="32" t="str">
        <f>IFERROR(VLOOKUP(C325,'Page accueil'!$A$26:$G$29,2,FALSE),"")</f>
        <v/>
      </c>
      <c r="F325" s="304" t="s">
        <v>100</v>
      </c>
      <c r="G325" s="304"/>
    </row>
    <row r="326" spans="1:7" ht="109.5" customHeight="1" outlineLevel="1" x14ac:dyDescent="0.25">
      <c r="A326" s="168" t="s">
        <v>52</v>
      </c>
      <c r="B326" s="169" t="s">
        <v>448</v>
      </c>
      <c r="C326" s="174" t="s">
        <v>543</v>
      </c>
      <c r="D326" s="138"/>
      <c r="E326" s="32" t="str">
        <f>IFERROR(VLOOKUP(C326,'Page accueil'!$A$26:$G$29,2,FALSE),"")</f>
        <v/>
      </c>
      <c r="F326" s="304" t="s">
        <v>100</v>
      </c>
      <c r="G326" s="304"/>
    </row>
    <row r="327" spans="1:7" ht="84" customHeight="1" outlineLevel="1" x14ac:dyDescent="0.25">
      <c r="A327" s="168" t="s">
        <v>52</v>
      </c>
      <c r="B327" s="169" t="s">
        <v>449</v>
      </c>
      <c r="C327" s="174" t="s">
        <v>543</v>
      </c>
      <c r="D327" s="138"/>
      <c r="E327" s="32" t="str">
        <f>IFERROR(VLOOKUP(C327,'Page accueil'!$A$26:$G$29,2,FALSE),"")</f>
        <v/>
      </c>
      <c r="F327" s="304" t="s">
        <v>100</v>
      </c>
      <c r="G327" s="304"/>
    </row>
    <row r="328" spans="1:7" ht="76.5" customHeight="1" outlineLevel="1" x14ac:dyDescent="0.25">
      <c r="A328" s="168"/>
      <c r="B328" s="169" t="s">
        <v>450</v>
      </c>
      <c r="C328" s="174" t="s">
        <v>543</v>
      </c>
      <c r="D328" s="138"/>
      <c r="E328" s="32" t="str">
        <f>IFERROR(VLOOKUP(C328,'Page accueil'!$A$26:$G$29,2,FALSE),"")</f>
        <v/>
      </c>
      <c r="F328" s="304" t="s">
        <v>100</v>
      </c>
      <c r="G328" s="304"/>
    </row>
    <row r="329" spans="1:7" ht="101.25" outlineLevel="1" x14ac:dyDescent="0.25">
      <c r="A329" s="157" t="s">
        <v>52</v>
      </c>
      <c r="B329" s="160" t="s">
        <v>444</v>
      </c>
      <c r="C329" s="174" t="s">
        <v>543</v>
      </c>
      <c r="D329" s="138" t="str">
        <f>IFERROR(VLOOKUP(C329,'Page accueil'!$A$26:$G$29,2,FALSE),"")</f>
        <v/>
      </c>
      <c r="E329" s="32" t="str">
        <f>IFERROR(VLOOKUP(C329,'Page accueil'!$A$26:$G$29,2,FALSE),"")</f>
        <v/>
      </c>
      <c r="F329" s="304" t="s">
        <v>100</v>
      </c>
      <c r="G329" s="304"/>
    </row>
    <row r="330" spans="1:7" ht="213.75" outlineLevel="1" x14ac:dyDescent="0.25">
      <c r="A330" s="168" t="s">
        <v>52</v>
      </c>
      <c r="B330" s="169" t="s">
        <v>451</v>
      </c>
      <c r="C330" s="174" t="s">
        <v>543</v>
      </c>
      <c r="D330" s="138"/>
      <c r="E330" s="32" t="str">
        <f>IFERROR(VLOOKUP(C330,'Page accueil'!$A$26:$G$29,2,FALSE),"")</f>
        <v/>
      </c>
      <c r="F330" s="304" t="s">
        <v>100</v>
      </c>
      <c r="G330" s="304"/>
    </row>
    <row r="331" spans="1:7" ht="33.75" outlineLevel="1" x14ac:dyDescent="0.25">
      <c r="A331" s="166" t="s">
        <v>52</v>
      </c>
      <c r="B331" s="170" t="s">
        <v>445</v>
      </c>
      <c r="C331" s="174" t="s">
        <v>543</v>
      </c>
      <c r="D331" s="138"/>
      <c r="E331" s="32" t="str">
        <f>IFERROR(VLOOKUP(C331,'Page accueil'!$A$26:$G$29,2,FALSE),"")</f>
        <v/>
      </c>
      <c r="F331" s="304" t="s">
        <v>100</v>
      </c>
      <c r="G331" s="304"/>
    </row>
    <row r="332" spans="1:7" ht="67.5" outlineLevel="1" x14ac:dyDescent="0.25">
      <c r="A332" s="166" t="s">
        <v>183</v>
      </c>
      <c r="B332" s="169" t="s">
        <v>446</v>
      </c>
      <c r="C332" s="174" t="s">
        <v>543</v>
      </c>
      <c r="D332" s="138"/>
      <c r="E332" s="32" t="str">
        <f>IFERROR(VLOOKUP(C332,'Page accueil'!$A$26:$G$29,2,FALSE),"")</f>
        <v/>
      </c>
      <c r="F332" s="304" t="s">
        <v>100</v>
      </c>
      <c r="G332" s="304"/>
    </row>
    <row r="333" spans="1:7" ht="27.95" customHeight="1" x14ac:dyDescent="0.25">
      <c r="A333" s="129">
        <v>9</v>
      </c>
      <c r="B333" s="130" t="s">
        <v>184</v>
      </c>
      <c r="C333" s="131" t="str">
        <f>IFERROR(VLOOKUP(D333,'Page accueil'!$A$32:$E$35,3),"")</f>
        <v/>
      </c>
      <c r="D333" s="138" t="str">
        <f>IFERROR(AVERAGE(D334,D347,D356),"")</f>
        <v/>
      </c>
      <c r="E333" s="32" t="str">
        <f>IFERROR(AVERAGE(E334,E347,E356),"")</f>
        <v/>
      </c>
      <c r="F333" s="305" t="s">
        <v>100</v>
      </c>
      <c r="G333" s="305"/>
    </row>
    <row r="334" spans="1:7" ht="11.25" customHeight="1" outlineLevel="1" x14ac:dyDescent="0.25">
      <c r="A334" s="132" t="s">
        <v>185</v>
      </c>
      <c r="B334" s="132" t="s">
        <v>95</v>
      </c>
      <c r="C334" s="133" t="str">
        <f>IFERROR(VLOOKUP(D334,'Page accueil'!$A$32:$E$35,3),"")</f>
        <v/>
      </c>
      <c r="D334" s="138" t="str">
        <f>IFERROR(AVERAGE(D335:D346),"")</f>
        <v/>
      </c>
      <c r="E334" s="32" t="str">
        <f>IFERROR(AVERAGE(E335:E346),"")</f>
        <v/>
      </c>
      <c r="F334" s="305" t="s">
        <v>100</v>
      </c>
      <c r="G334" s="305"/>
    </row>
    <row r="335" spans="1:7" ht="22.5" outlineLevel="1" x14ac:dyDescent="0.25">
      <c r="A335" s="157" t="s">
        <v>47</v>
      </c>
      <c r="B335" s="160" t="s">
        <v>361</v>
      </c>
      <c r="C335" s="174" t="s">
        <v>543</v>
      </c>
      <c r="D335" s="138" t="str">
        <f>IFERROR(VLOOKUP(C335,'Page accueil'!$A$26:$G$29,2,FALSE),"")</f>
        <v/>
      </c>
      <c r="E335" s="32" t="str">
        <f>IFERROR(VLOOKUP(C335,'Page accueil'!$A$26:$G$29,2,FALSE),"")</f>
        <v/>
      </c>
      <c r="F335" s="304" t="s">
        <v>100</v>
      </c>
      <c r="G335" s="304"/>
    </row>
    <row r="336" spans="1:7" ht="45" outlineLevel="1" x14ac:dyDescent="0.25">
      <c r="A336" s="157" t="s">
        <v>47</v>
      </c>
      <c r="B336" s="158" t="s">
        <v>356</v>
      </c>
      <c r="C336" s="174" t="s">
        <v>543</v>
      </c>
      <c r="D336" s="138" t="str">
        <f>IFERROR(VLOOKUP(C336,'Page accueil'!$A$26:$G$29,2,FALSE),"")</f>
        <v/>
      </c>
      <c r="E336" s="32" t="str">
        <f>IFERROR(VLOOKUP(C336,'Page accueil'!$A$26:$G$29,2,FALSE),"")</f>
        <v/>
      </c>
      <c r="F336" s="304" t="s">
        <v>100</v>
      </c>
      <c r="G336" s="304"/>
    </row>
    <row r="337" spans="1:7" ht="33.75" outlineLevel="1" x14ac:dyDescent="0.25">
      <c r="A337" s="157" t="s">
        <v>47</v>
      </c>
      <c r="B337" s="158" t="s">
        <v>357</v>
      </c>
      <c r="C337" s="174" t="s">
        <v>543</v>
      </c>
      <c r="D337" s="138" t="str">
        <f>IFERROR(VLOOKUP(C337,'Page accueil'!$A$26:$G$29,2,FALSE),"")</f>
        <v/>
      </c>
      <c r="E337" s="32" t="str">
        <f>IFERROR(VLOOKUP(C337,'Page accueil'!$A$26:$G$29,2,FALSE),"")</f>
        <v/>
      </c>
      <c r="F337" s="304" t="s">
        <v>100</v>
      </c>
      <c r="G337" s="304"/>
    </row>
    <row r="338" spans="1:7" ht="33.75" outlineLevel="1" x14ac:dyDescent="0.25">
      <c r="A338" s="157" t="s">
        <v>47</v>
      </c>
      <c r="B338" s="158" t="s">
        <v>358</v>
      </c>
      <c r="C338" s="174" t="s">
        <v>543</v>
      </c>
      <c r="D338" s="138" t="str">
        <f>IFERROR(VLOOKUP(C338,'Page accueil'!$A$26:$G$29,2,FALSE),"")</f>
        <v/>
      </c>
      <c r="E338" s="32" t="str">
        <f>IFERROR(VLOOKUP(C338,'Page accueil'!$A$26:$G$29,2,FALSE),"")</f>
        <v/>
      </c>
      <c r="F338" s="304" t="s">
        <v>100</v>
      </c>
      <c r="G338" s="304"/>
    </row>
    <row r="339" spans="1:7" ht="33.75" outlineLevel="1" x14ac:dyDescent="0.25">
      <c r="A339" s="157" t="s">
        <v>47</v>
      </c>
      <c r="B339" s="158" t="s">
        <v>359</v>
      </c>
      <c r="C339" s="174" t="s">
        <v>543</v>
      </c>
      <c r="D339" s="138" t="str">
        <f>IFERROR(VLOOKUP(C339,'Page accueil'!$A$26:$G$29,2,FALSE),"")</f>
        <v/>
      </c>
      <c r="E339" s="32" t="str">
        <f>IFERROR(VLOOKUP(C339,'Page accueil'!$A$26:$G$29,2,FALSE),"")</f>
        <v/>
      </c>
      <c r="F339" s="304" t="s">
        <v>100</v>
      </c>
      <c r="G339" s="304"/>
    </row>
    <row r="340" spans="1:7" ht="33.75" outlineLevel="1" x14ac:dyDescent="0.25">
      <c r="A340" s="157" t="s">
        <v>47</v>
      </c>
      <c r="B340" s="158" t="s">
        <v>360</v>
      </c>
      <c r="C340" s="174" t="s">
        <v>543</v>
      </c>
      <c r="D340" s="138" t="str">
        <f>IFERROR(VLOOKUP(C340,'Page accueil'!$A$26:$G$29,2,FALSE),"")</f>
        <v/>
      </c>
      <c r="E340" s="32" t="str">
        <f>IFERROR(VLOOKUP(C340,'Page accueil'!$A$26:$G$29,2,FALSE),"")</f>
        <v/>
      </c>
      <c r="F340" s="304" t="s">
        <v>100</v>
      </c>
      <c r="G340" s="304"/>
    </row>
    <row r="341" spans="1:7" ht="33.75" outlineLevel="1" x14ac:dyDescent="0.25">
      <c r="A341" s="157" t="s">
        <v>48</v>
      </c>
      <c r="B341" s="158" t="s">
        <v>362</v>
      </c>
      <c r="C341" s="174" t="s">
        <v>543</v>
      </c>
      <c r="D341" s="138" t="str">
        <f>IFERROR(VLOOKUP(C341,'Page accueil'!$A$26:$G$29,2,FALSE),"")</f>
        <v/>
      </c>
      <c r="E341" s="32" t="str">
        <f>IFERROR(VLOOKUP(C341,'Page accueil'!$A$26:$G$29,2,FALSE),"")</f>
        <v/>
      </c>
      <c r="F341" s="304" t="s">
        <v>100</v>
      </c>
      <c r="G341" s="304"/>
    </row>
    <row r="342" spans="1:7" ht="33.75" outlineLevel="1" x14ac:dyDescent="0.25">
      <c r="A342" s="157" t="s">
        <v>48</v>
      </c>
      <c r="B342" s="158" t="s">
        <v>363</v>
      </c>
      <c r="C342" s="174" t="s">
        <v>543</v>
      </c>
      <c r="D342" s="138" t="str">
        <f>IFERROR(VLOOKUP(C342,'Page accueil'!$A$26:$G$29,2,FALSE),"")</f>
        <v/>
      </c>
      <c r="E342" s="32" t="str">
        <f>IFERROR(VLOOKUP(C342,'Page accueil'!$A$26:$G$29,2,FALSE),"")</f>
        <v/>
      </c>
      <c r="F342" s="304" t="s">
        <v>100</v>
      </c>
      <c r="G342" s="304"/>
    </row>
    <row r="343" spans="1:7" ht="79.5" customHeight="1" outlineLevel="1" x14ac:dyDescent="0.25">
      <c r="A343" s="166" t="s">
        <v>48</v>
      </c>
      <c r="B343" s="170" t="s">
        <v>365</v>
      </c>
      <c r="C343" s="174" t="s">
        <v>543</v>
      </c>
      <c r="D343" s="138"/>
      <c r="E343" s="32" t="str">
        <f>IFERROR(VLOOKUP(C343,'Page accueil'!$A$26:$G$29,2,FALSE),"")</f>
        <v/>
      </c>
      <c r="F343" s="304" t="s">
        <v>100</v>
      </c>
      <c r="G343" s="304"/>
    </row>
    <row r="344" spans="1:7" ht="56.25" outlineLevel="1" x14ac:dyDescent="0.25">
      <c r="A344" s="166" t="s">
        <v>48</v>
      </c>
      <c r="B344" s="170" t="s">
        <v>364</v>
      </c>
      <c r="C344" s="174" t="s">
        <v>543</v>
      </c>
      <c r="D344" s="138"/>
      <c r="E344" s="32" t="str">
        <f>IFERROR(VLOOKUP(C344,'Page accueil'!$A$26:$G$29,2,FALSE),"")</f>
        <v/>
      </c>
      <c r="F344" s="304" t="s">
        <v>100</v>
      </c>
      <c r="G344" s="304"/>
    </row>
    <row r="345" spans="1:7" ht="33.75" outlineLevel="1" x14ac:dyDescent="0.25">
      <c r="A345" s="157" t="s">
        <v>53</v>
      </c>
      <c r="B345" s="158" t="s">
        <v>366</v>
      </c>
      <c r="C345" s="174" t="s">
        <v>543</v>
      </c>
      <c r="D345" s="138" t="str">
        <f>IFERROR(VLOOKUP(C345,'Page accueil'!$A$26:$G$29,2,FALSE),"")</f>
        <v/>
      </c>
      <c r="E345" s="32" t="str">
        <f>IFERROR(VLOOKUP(C345,'Page accueil'!$A$26:$G$29,2,FALSE),"")</f>
        <v/>
      </c>
      <c r="F345" s="304" t="s">
        <v>100</v>
      </c>
      <c r="G345" s="304"/>
    </row>
    <row r="346" spans="1:7" ht="157.5" outlineLevel="1" x14ac:dyDescent="0.25">
      <c r="A346" s="157" t="s">
        <v>53</v>
      </c>
      <c r="B346" s="160" t="s">
        <v>367</v>
      </c>
      <c r="C346" s="174" t="s">
        <v>543</v>
      </c>
      <c r="D346" s="138" t="str">
        <f>IFERROR(VLOOKUP(C346,'Page accueil'!$A$26:$G$29,2,FALSE),"")</f>
        <v/>
      </c>
      <c r="E346" s="32" t="str">
        <f>IFERROR(VLOOKUP(C346,'Page accueil'!$A$26:$G$29,2,FALSE),"")</f>
        <v/>
      </c>
      <c r="F346" s="304" t="s">
        <v>100</v>
      </c>
      <c r="G346" s="304"/>
    </row>
    <row r="347" spans="1:7" ht="11.25" customHeight="1" outlineLevel="1" x14ac:dyDescent="0.25">
      <c r="A347" s="132" t="s">
        <v>186</v>
      </c>
      <c r="B347" s="132" t="s">
        <v>23</v>
      </c>
      <c r="C347" s="133" t="str">
        <f>IFERROR(VLOOKUP(D347,'Page accueil'!$A$32:$E$35,3),"")</f>
        <v/>
      </c>
      <c r="D347" s="138" t="str">
        <f>IFERROR(AVERAGE(D348:D355),"")</f>
        <v/>
      </c>
      <c r="E347" s="32" t="str">
        <f>IFERROR(AVERAGE(E348:E355),"")</f>
        <v/>
      </c>
      <c r="F347" s="305" t="s">
        <v>100</v>
      </c>
      <c r="G347" s="305"/>
    </row>
    <row r="348" spans="1:7" ht="22.5" outlineLevel="1" x14ac:dyDescent="0.25">
      <c r="A348" s="157" t="s">
        <v>49</v>
      </c>
      <c r="B348" s="158" t="s">
        <v>368</v>
      </c>
      <c r="C348" s="174" t="s">
        <v>543</v>
      </c>
      <c r="D348" s="138" t="str">
        <f>IFERROR(VLOOKUP(C348,'Page accueil'!$A$26:$G$29,2,FALSE),"")</f>
        <v/>
      </c>
      <c r="E348" s="32" t="str">
        <f>IFERROR(VLOOKUP(C348,'Page accueil'!$A$26:$G$29,2,FALSE),"")</f>
        <v/>
      </c>
      <c r="F348" s="304" t="s">
        <v>100</v>
      </c>
      <c r="G348" s="304"/>
    </row>
    <row r="349" spans="1:7" ht="67.5" outlineLevel="1" x14ac:dyDescent="0.25">
      <c r="A349" s="157" t="s">
        <v>187</v>
      </c>
      <c r="B349" s="158" t="s">
        <v>369</v>
      </c>
      <c r="C349" s="174" t="s">
        <v>543</v>
      </c>
      <c r="D349" s="138" t="str">
        <f>IFERROR(VLOOKUP(C349,'Page accueil'!$A$26:$G$29,2,FALSE),"")</f>
        <v/>
      </c>
      <c r="E349" s="32" t="str">
        <f>IFERROR(VLOOKUP(C349,'Page accueil'!$A$26:$G$29,2,FALSE),"")</f>
        <v/>
      </c>
      <c r="F349" s="304" t="s">
        <v>100</v>
      </c>
      <c r="G349" s="304"/>
    </row>
    <row r="350" spans="1:7" ht="56.25" outlineLevel="1" x14ac:dyDescent="0.25">
      <c r="A350" s="157" t="s">
        <v>187</v>
      </c>
      <c r="B350" s="158" t="s">
        <v>370</v>
      </c>
      <c r="C350" s="174" t="s">
        <v>543</v>
      </c>
      <c r="D350" s="138" t="str">
        <f>IFERROR(VLOOKUP(C350,'Page accueil'!$A$26:$G$29,2,FALSE),"")</f>
        <v/>
      </c>
      <c r="E350" s="32" t="str">
        <f>IFERROR(VLOOKUP(C350,'Page accueil'!$A$26:$G$29,2,FALSE),"")</f>
        <v/>
      </c>
      <c r="F350" s="304" t="s">
        <v>100</v>
      </c>
      <c r="G350" s="304"/>
    </row>
    <row r="351" spans="1:7" ht="33.75" outlineLevel="1" x14ac:dyDescent="0.25">
      <c r="A351" s="157" t="s">
        <v>187</v>
      </c>
      <c r="B351" s="158" t="s">
        <v>371</v>
      </c>
      <c r="C351" s="174" t="s">
        <v>543</v>
      </c>
      <c r="D351" s="138" t="str">
        <f>IFERROR(VLOOKUP(C351,'Page accueil'!$A$26:$G$29,2,FALSE),"")</f>
        <v/>
      </c>
      <c r="E351" s="32" t="str">
        <f>IFERROR(VLOOKUP(C351,'Page accueil'!$A$26:$G$29,2,FALSE),"")</f>
        <v/>
      </c>
      <c r="F351" s="304" t="s">
        <v>100</v>
      </c>
      <c r="G351" s="304"/>
    </row>
    <row r="352" spans="1:7" ht="33.75" outlineLevel="1" x14ac:dyDescent="0.25">
      <c r="A352" s="157" t="s">
        <v>187</v>
      </c>
      <c r="B352" s="158" t="s">
        <v>372</v>
      </c>
      <c r="C352" s="174" t="s">
        <v>543</v>
      </c>
      <c r="D352" s="138" t="str">
        <f>IFERROR(VLOOKUP(C352,'Page accueil'!$A$26:$G$29,2,FALSE),"")</f>
        <v/>
      </c>
      <c r="E352" s="32" t="str">
        <f>IFERROR(VLOOKUP(C352,'Page accueil'!$A$26:$G$29,2,FALSE),"")</f>
        <v/>
      </c>
      <c r="F352" s="304" t="s">
        <v>100</v>
      </c>
      <c r="G352" s="304"/>
    </row>
    <row r="353" spans="1:7" ht="33.75" outlineLevel="1" x14ac:dyDescent="0.25">
      <c r="A353" s="157" t="s">
        <v>187</v>
      </c>
      <c r="B353" s="158" t="s">
        <v>373</v>
      </c>
      <c r="C353" s="174" t="s">
        <v>543</v>
      </c>
      <c r="D353" s="138" t="str">
        <f>IFERROR(VLOOKUP(C353,'Page accueil'!$A$26:$G$29,2,FALSE),"")</f>
        <v/>
      </c>
      <c r="E353" s="32" t="str">
        <f>IFERROR(VLOOKUP(C353,'Page accueil'!$A$26:$G$29,2,FALSE),"")</f>
        <v/>
      </c>
      <c r="F353" s="304" t="s">
        <v>100</v>
      </c>
      <c r="G353" s="304"/>
    </row>
    <row r="354" spans="1:7" ht="33.75" outlineLevel="1" x14ac:dyDescent="0.25">
      <c r="A354" s="157" t="s">
        <v>187</v>
      </c>
      <c r="B354" s="158" t="s">
        <v>374</v>
      </c>
      <c r="C354" s="174" t="s">
        <v>543</v>
      </c>
      <c r="D354" s="138" t="str">
        <f>IFERROR(VLOOKUP(C354,'Page accueil'!$A$26:$G$29,2,FALSE),"")</f>
        <v/>
      </c>
      <c r="E354" s="32" t="str">
        <f>IFERROR(VLOOKUP(C354,'Page accueil'!$A$26:$G$29,2,FALSE),"")</f>
        <v/>
      </c>
      <c r="F354" s="304" t="s">
        <v>100</v>
      </c>
      <c r="G354" s="304"/>
    </row>
    <row r="355" spans="1:7" ht="45" outlineLevel="1" x14ac:dyDescent="0.25">
      <c r="A355" s="157" t="s">
        <v>187</v>
      </c>
      <c r="B355" s="158" t="s">
        <v>375</v>
      </c>
      <c r="C355" s="174" t="s">
        <v>543</v>
      </c>
      <c r="D355" s="138" t="str">
        <f>IFERROR(VLOOKUP(C355,'Page accueil'!$A$26:$G$29,2,FALSE),"")</f>
        <v/>
      </c>
      <c r="E355" s="32" t="str">
        <f>IFERROR(VLOOKUP(C355,'Page accueil'!$A$26:$G$29,2,FALSE),"")</f>
        <v/>
      </c>
      <c r="F355" s="304" t="s">
        <v>100</v>
      </c>
      <c r="G355" s="304"/>
    </row>
    <row r="356" spans="1:7" ht="11.25" customHeight="1" outlineLevel="1" x14ac:dyDescent="0.25">
      <c r="A356" s="132" t="s">
        <v>188</v>
      </c>
      <c r="B356" s="132" t="s">
        <v>78</v>
      </c>
      <c r="C356" s="133" t="str">
        <f>IFERROR(VLOOKUP(D356,'Page accueil'!$A$32:$E$35,3),"")</f>
        <v/>
      </c>
      <c r="D356" s="138" t="str">
        <f>IFERROR(AVERAGE(D357:D367),"")</f>
        <v/>
      </c>
      <c r="E356" s="32" t="str">
        <f>IFERROR(AVERAGE(E357:E367),"")</f>
        <v/>
      </c>
      <c r="F356" s="305" t="s">
        <v>100</v>
      </c>
      <c r="G356" s="305"/>
    </row>
    <row r="357" spans="1:7" ht="67.5" outlineLevel="1" x14ac:dyDescent="0.25">
      <c r="A357" s="157" t="s">
        <v>31</v>
      </c>
      <c r="B357" s="158" t="s">
        <v>376</v>
      </c>
      <c r="C357" s="174" t="s">
        <v>543</v>
      </c>
      <c r="D357" s="138" t="str">
        <f>IFERROR(VLOOKUP(C357,'Page accueil'!$A$26:$G$29,2,FALSE),"")</f>
        <v/>
      </c>
      <c r="E357" s="32" t="str">
        <f>IFERROR(VLOOKUP(C357,'Page accueil'!$A$26:$G$29,2,FALSE),"")</f>
        <v/>
      </c>
      <c r="F357" s="304" t="s">
        <v>100</v>
      </c>
      <c r="G357" s="304"/>
    </row>
    <row r="358" spans="1:7" ht="56.25" outlineLevel="1" x14ac:dyDescent="0.25">
      <c r="A358" s="157" t="s">
        <v>32</v>
      </c>
      <c r="B358" s="162" t="s">
        <v>567</v>
      </c>
      <c r="C358" s="174" t="s">
        <v>543</v>
      </c>
      <c r="D358" s="138" t="str">
        <f>IFERROR(VLOOKUP(C358,'Page accueil'!$A$26:$G$29,2,FALSE),"")</f>
        <v/>
      </c>
      <c r="E358" s="32" t="str">
        <f>IFERROR(VLOOKUP(C358,'Page accueil'!$A$26:$G$29,2,FALSE),"")</f>
        <v/>
      </c>
      <c r="F358" s="304" t="s">
        <v>100</v>
      </c>
      <c r="G358" s="304"/>
    </row>
    <row r="359" spans="1:7" ht="45" outlineLevel="1" x14ac:dyDescent="0.25">
      <c r="A359" s="157" t="s">
        <v>32</v>
      </c>
      <c r="B359" s="162" t="s">
        <v>377</v>
      </c>
      <c r="C359" s="174" t="s">
        <v>543</v>
      </c>
      <c r="D359" s="138" t="str">
        <f>IFERROR(VLOOKUP(C359,'Page accueil'!$A$26:$G$29,2,FALSE),"")</f>
        <v/>
      </c>
      <c r="E359" s="32" t="str">
        <f>IFERROR(VLOOKUP(C359,'Page accueil'!$A$26:$G$29,2,FALSE),"")</f>
        <v/>
      </c>
      <c r="F359" s="304" t="s">
        <v>100</v>
      </c>
      <c r="G359" s="304"/>
    </row>
    <row r="360" spans="1:7" ht="202.5" outlineLevel="1" x14ac:dyDescent="0.25">
      <c r="A360" s="157" t="s">
        <v>32</v>
      </c>
      <c r="B360" s="162" t="s">
        <v>378</v>
      </c>
      <c r="C360" s="174" t="s">
        <v>543</v>
      </c>
      <c r="D360" s="138" t="str">
        <f>IFERROR(VLOOKUP(C360,'Page accueil'!$A$26:$G$29,2,FALSE),"")</f>
        <v/>
      </c>
      <c r="E360" s="32" t="str">
        <f>IFERROR(VLOOKUP(C360,'Page accueil'!$A$26:$G$29,2,FALSE),"")</f>
        <v/>
      </c>
      <c r="F360" s="304" t="s">
        <v>100</v>
      </c>
      <c r="G360" s="304"/>
    </row>
    <row r="361" spans="1:7" ht="22.5" outlineLevel="1" x14ac:dyDescent="0.25">
      <c r="A361" s="166" t="s">
        <v>32</v>
      </c>
      <c r="B361" s="169" t="s">
        <v>189</v>
      </c>
      <c r="C361" s="174" t="s">
        <v>543</v>
      </c>
      <c r="D361" s="138"/>
      <c r="E361" s="32" t="str">
        <f>IFERROR(VLOOKUP(C361,'Page accueil'!$A$26:$G$29,2,FALSE),"")</f>
        <v/>
      </c>
      <c r="F361" s="304" t="s">
        <v>100</v>
      </c>
      <c r="G361" s="304"/>
    </row>
    <row r="362" spans="1:7" ht="22.5" outlineLevel="1" x14ac:dyDescent="0.25">
      <c r="A362" s="157" t="s">
        <v>32</v>
      </c>
      <c r="B362" s="160" t="s">
        <v>379</v>
      </c>
      <c r="C362" s="174" t="s">
        <v>543</v>
      </c>
      <c r="D362" s="138" t="str">
        <f>IFERROR(VLOOKUP(C362,'Page accueil'!$A$26:$G$29,2,FALSE),"")</f>
        <v/>
      </c>
      <c r="E362" s="32" t="str">
        <f>IFERROR(VLOOKUP(C362,'Page accueil'!$A$26:$G$29,2,FALSE),"")</f>
        <v/>
      </c>
      <c r="F362" s="304" t="s">
        <v>100</v>
      </c>
      <c r="G362" s="304"/>
    </row>
    <row r="363" spans="1:7" ht="33.75" outlineLevel="1" x14ac:dyDescent="0.25">
      <c r="A363" s="157" t="s">
        <v>32</v>
      </c>
      <c r="B363" s="158" t="s">
        <v>380</v>
      </c>
      <c r="C363" s="174" t="s">
        <v>543</v>
      </c>
      <c r="D363" s="138" t="str">
        <f>IFERROR(VLOOKUP(C363,'Page accueil'!$A$26:$G$29,2,FALSE),"")</f>
        <v/>
      </c>
      <c r="E363" s="32" t="str">
        <f>IFERROR(VLOOKUP(C363,'Page accueil'!$A$26:$G$29,2,FALSE),"")</f>
        <v/>
      </c>
      <c r="F363" s="304" t="s">
        <v>100</v>
      </c>
      <c r="G363" s="304"/>
    </row>
    <row r="364" spans="1:7" ht="22.5" outlineLevel="1" x14ac:dyDescent="0.25">
      <c r="A364" s="157" t="s">
        <v>32</v>
      </c>
      <c r="B364" s="158" t="s">
        <v>381</v>
      </c>
      <c r="C364" s="174" t="s">
        <v>543</v>
      </c>
      <c r="D364" s="138" t="str">
        <f>IFERROR(VLOOKUP(C364,'Page accueil'!$A$26:$G$29,2,FALSE),"")</f>
        <v/>
      </c>
      <c r="E364" s="32" t="str">
        <f>IFERROR(VLOOKUP(C364,'Page accueil'!$A$26:$G$29,2,FALSE),"")</f>
        <v/>
      </c>
      <c r="F364" s="304" t="s">
        <v>100</v>
      </c>
      <c r="G364" s="304"/>
    </row>
    <row r="365" spans="1:7" ht="67.5" outlineLevel="1" x14ac:dyDescent="0.25">
      <c r="A365" s="157" t="s">
        <v>33</v>
      </c>
      <c r="B365" s="158" t="s">
        <v>382</v>
      </c>
      <c r="C365" s="174" t="s">
        <v>543</v>
      </c>
      <c r="D365" s="138" t="str">
        <f>IFERROR(VLOOKUP(C365,'Page accueil'!$A$26:$G$29,2,FALSE),"")</f>
        <v/>
      </c>
      <c r="E365" s="32" t="str">
        <f>IFERROR(VLOOKUP(C365,'Page accueil'!$A$26:$G$29,2,FALSE),"")</f>
        <v/>
      </c>
      <c r="F365" s="304" t="s">
        <v>100</v>
      </c>
      <c r="G365" s="304"/>
    </row>
    <row r="366" spans="1:7" ht="33.75" outlineLevel="1" x14ac:dyDescent="0.25">
      <c r="A366" s="166" t="s">
        <v>33</v>
      </c>
      <c r="B366" s="169" t="s">
        <v>383</v>
      </c>
      <c r="C366" s="174" t="s">
        <v>543</v>
      </c>
      <c r="D366" s="138"/>
      <c r="E366" s="32" t="str">
        <f>IFERROR(VLOOKUP(C366,'Page accueil'!$A$26:$G$29,2,FALSE),"")</f>
        <v/>
      </c>
      <c r="F366" s="304" t="s">
        <v>100</v>
      </c>
      <c r="G366" s="304"/>
    </row>
    <row r="367" spans="1:7" ht="33.75" outlineLevel="1" x14ac:dyDescent="0.25">
      <c r="A367" s="157" t="s">
        <v>33</v>
      </c>
      <c r="B367" s="158" t="s">
        <v>384</v>
      </c>
      <c r="C367" s="174" t="s">
        <v>543</v>
      </c>
      <c r="D367" s="138" t="str">
        <f>IFERROR(VLOOKUP(C367,'Page accueil'!$A$26:$G$29,2,FALSE),"")</f>
        <v/>
      </c>
      <c r="E367" s="32" t="str">
        <f>IFERROR(VLOOKUP(C367,'Page accueil'!$A$26:$G$29,2,FALSE),"")</f>
        <v/>
      </c>
      <c r="F367" s="304" t="s">
        <v>100</v>
      </c>
      <c r="G367" s="304"/>
    </row>
    <row r="368" spans="1:7" ht="27.95" customHeight="1" x14ac:dyDescent="0.25">
      <c r="A368" s="129">
        <v>10</v>
      </c>
      <c r="B368" s="130" t="s">
        <v>57</v>
      </c>
      <c r="C368" s="131" t="str">
        <f>IFERROR(VLOOKUP(D368,'Page accueil'!$A$32:$E$35,3),"")</f>
        <v/>
      </c>
      <c r="D368" s="138" t="str">
        <f>IFERROR(AVERAGE(D369,D374,D387),"")</f>
        <v/>
      </c>
      <c r="E368" s="32" t="str">
        <f>IFERROR(AVERAGE(E369,E374,E387),"")</f>
        <v/>
      </c>
      <c r="F368" s="305" t="s">
        <v>100</v>
      </c>
      <c r="G368" s="305"/>
    </row>
    <row r="369" spans="1:7" ht="11.25" customHeight="1" outlineLevel="1" x14ac:dyDescent="0.25">
      <c r="A369" s="132" t="s">
        <v>190</v>
      </c>
      <c r="B369" s="132" t="s">
        <v>22</v>
      </c>
      <c r="C369" s="133" t="str">
        <f>IFERROR(VLOOKUP(D369,'Page accueil'!$A$32:$E$35,3),"")</f>
        <v/>
      </c>
      <c r="D369" s="138" t="str">
        <f>IFERROR(AVERAGE(D370:D373),"")</f>
        <v/>
      </c>
      <c r="E369" s="32" t="str">
        <f>IFERROR(AVERAGE(E370:E373),"")</f>
        <v/>
      </c>
      <c r="F369" s="305" t="s">
        <v>100</v>
      </c>
      <c r="G369" s="305"/>
    </row>
    <row r="370" spans="1:7" ht="56.25" outlineLevel="1" x14ac:dyDescent="0.25">
      <c r="A370" s="157" t="s">
        <v>54</v>
      </c>
      <c r="B370" s="160" t="s">
        <v>352</v>
      </c>
      <c r="C370" s="174" t="s">
        <v>543</v>
      </c>
      <c r="D370" s="138" t="str">
        <f>IFERROR(VLOOKUP(C370,'Page accueil'!$A$26:$G$29,2,FALSE),"")</f>
        <v/>
      </c>
      <c r="E370" s="32" t="str">
        <f>IFERROR(VLOOKUP(C370,'Page accueil'!$A$26:$G$29,2,FALSE),"")</f>
        <v/>
      </c>
      <c r="F370" s="304" t="s">
        <v>100</v>
      </c>
      <c r="G370" s="304"/>
    </row>
    <row r="371" spans="1:7" ht="45" outlineLevel="1" x14ac:dyDescent="0.25">
      <c r="A371" s="157" t="s">
        <v>54</v>
      </c>
      <c r="B371" s="160" t="s">
        <v>353</v>
      </c>
      <c r="C371" s="174" t="s">
        <v>543</v>
      </c>
      <c r="D371" s="138" t="str">
        <f>IFERROR(VLOOKUP(C371,'Page accueil'!$A$26:$G$29,2,FALSE),"")</f>
        <v/>
      </c>
      <c r="E371" s="32" t="str">
        <f>IFERROR(VLOOKUP(C371,'Page accueil'!$A$26:$G$29,2,FALSE),"")</f>
        <v/>
      </c>
      <c r="F371" s="304" t="s">
        <v>100</v>
      </c>
      <c r="G371" s="304"/>
    </row>
    <row r="372" spans="1:7" ht="33.75" outlineLevel="1" x14ac:dyDescent="0.25">
      <c r="A372" s="157" t="s">
        <v>54</v>
      </c>
      <c r="B372" s="160" t="s">
        <v>355</v>
      </c>
      <c r="C372" s="174" t="s">
        <v>543</v>
      </c>
      <c r="D372" s="138" t="str">
        <f>IFERROR(VLOOKUP(C372,'Page accueil'!$A$26:$G$29,2,FALSE),"")</f>
        <v/>
      </c>
      <c r="E372" s="32" t="str">
        <f>IFERROR(VLOOKUP(C372,'Page accueil'!$A$26:$G$29,2,FALSE),"")</f>
        <v/>
      </c>
      <c r="F372" s="304" t="s">
        <v>100</v>
      </c>
      <c r="G372" s="304"/>
    </row>
    <row r="373" spans="1:7" ht="45" outlineLevel="1" x14ac:dyDescent="0.25">
      <c r="A373" s="157" t="s">
        <v>54</v>
      </c>
      <c r="B373" s="160" t="s">
        <v>354</v>
      </c>
      <c r="C373" s="174" t="s">
        <v>543</v>
      </c>
      <c r="D373" s="138" t="str">
        <f>IFERROR(VLOOKUP(C373,'Page accueil'!$A$26:$G$29,2,FALSE),"")</f>
        <v/>
      </c>
      <c r="E373" s="32" t="str">
        <f>IFERROR(VLOOKUP(C373,'Page accueil'!$A$26:$G$29,2,FALSE),"")</f>
        <v/>
      </c>
      <c r="F373" s="304" t="s">
        <v>100</v>
      </c>
      <c r="G373" s="304"/>
    </row>
    <row r="374" spans="1:7" ht="11.25" customHeight="1" outlineLevel="1" x14ac:dyDescent="0.25">
      <c r="A374" s="132" t="s">
        <v>191</v>
      </c>
      <c r="B374" s="132" t="s">
        <v>96</v>
      </c>
      <c r="C374" s="133" t="str">
        <f>IFERROR(VLOOKUP(D374,'Page accueil'!$A$32:$E$35,3),"")</f>
        <v/>
      </c>
      <c r="D374" s="138" t="str">
        <f>IFERROR(AVERAGE(D375:D386),"")</f>
        <v/>
      </c>
      <c r="E374" s="32" t="str">
        <f>IFERROR(AVERAGE(E375:E386),"")</f>
        <v/>
      </c>
      <c r="F374" s="305" t="s">
        <v>100</v>
      </c>
      <c r="G374" s="305"/>
    </row>
    <row r="375" spans="1:7" ht="45" outlineLevel="1" x14ac:dyDescent="0.25">
      <c r="A375" s="157" t="s">
        <v>51</v>
      </c>
      <c r="B375" s="160" t="s">
        <v>342</v>
      </c>
      <c r="C375" s="174" t="s">
        <v>543</v>
      </c>
      <c r="D375" s="138" t="str">
        <f>IFERROR(VLOOKUP(C375,'Page accueil'!$A$26:$G$29,2,FALSE),"")</f>
        <v/>
      </c>
      <c r="E375" s="32" t="str">
        <f>IFERROR(VLOOKUP(C375,'Page accueil'!$A$26:$G$29,2,FALSE),"")</f>
        <v/>
      </c>
      <c r="F375" s="304" t="s">
        <v>100</v>
      </c>
      <c r="G375" s="304"/>
    </row>
    <row r="376" spans="1:7" ht="123.75" outlineLevel="1" x14ac:dyDescent="0.25">
      <c r="A376" s="157" t="s">
        <v>51</v>
      </c>
      <c r="B376" s="158" t="s">
        <v>343</v>
      </c>
      <c r="C376" s="174" t="s">
        <v>543</v>
      </c>
      <c r="D376" s="138" t="str">
        <f>IFERROR(VLOOKUP(C376,'Page accueil'!$A$26:$G$29,2,FALSE),"")</f>
        <v/>
      </c>
      <c r="E376" s="32" t="str">
        <f>IFERROR(VLOOKUP(C376,'Page accueil'!$A$26:$G$29,2,FALSE),"")</f>
        <v/>
      </c>
      <c r="F376" s="304" t="s">
        <v>100</v>
      </c>
      <c r="G376" s="304"/>
    </row>
    <row r="377" spans="1:7" ht="22.5" outlineLevel="1" x14ac:dyDescent="0.25">
      <c r="A377" s="157" t="s">
        <v>51</v>
      </c>
      <c r="B377" s="158" t="s">
        <v>345</v>
      </c>
      <c r="C377" s="174" t="s">
        <v>543</v>
      </c>
      <c r="D377" s="138" t="str">
        <f>IFERROR(VLOOKUP(C377,'Page accueil'!$A$26:$G$29,2,FALSE),"")</f>
        <v/>
      </c>
      <c r="E377" s="32" t="str">
        <f>IFERROR(VLOOKUP(C377,'Page accueil'!$A$26:$G$29,2,FALSE),"")</f>
        <v/>
      </c>
      <c r="F377" s="304" t="s">
        <v>100</v>
      </c>
      <c r="G377" s="304"/>
    </row>
    <row r="378" spans="1:7" ht="22.5" outlineLevel="1" x14ac:dyDescent="0.25">
      <c r="A378" s="157" t="s">
        <v>51</v>
      </c>
      <c r="B378" s="158" t="s">
        <v>344</v>
      </c>
      <c r="C378" s="174" t="s">
        <v>543</v>
      </c>
      <c r="D378" s="138" t="str">
        <f>IFERROR(VLOOKUP(C378,'Page accueil'!$A$26:$G$29,2,FALSE),"")</f>
        <v/>
      </c>
      <c r="E378" s="32" t="str">
        <f>IFERROR(VLOOKUP(C378,'Page accueil'!$A$26:$G$29,2,FALSE),"")</f>
        <v/>
      </c>
      <c r="F378" s="304" t="s">
        <v>100</v>
      </c>
      <c r="G378" s="304"/>
    </row>
    <row r="379" spans="1:7" ht="33.75" outlineLevel="1" x14ac:dyDescent="0.25">
      <c r="A379" s="157" t="s">
        <v>51</v>
      </c>
      <c r="B379" s="158" t="s">
        <v>346</v>
      </c>
      <c r="C379" s="174" t="s">
        <v>543</v>
      </c>
      <c r="D379" s="138" t="str">
        <f>IFERROR(VLOOKUP(C379,'Page accueil'!$A$26:$G$29,2,FALSE),"")</f>
        <v/>
      </c>
      <c r="E379" s="32" t="str">
        <f>IFERROR(VLOOKUP(C379,'Page accueil'!$A$26:$G$29,2,FALSE),"")</f>
        <v/>
      </c>
      <c r="F379" s="304" t="s">
        <v>100</v>
      </c>
      <c r="G379" s="304"/>
    </row>
    <row r="380" spans="1:7" ht="22.5" outlineLevel="1" x14ac:dyDescent="0.25">
      <c r="A380" s="157" t="s">
        <v>51</v>
      </c>
      <c r="B380" s="158" t="s">
        <v>347</v>
      </c>
      <c r="C380" s="174" t="s">
        <v>543</v>
      </c>
      <c r="D380" s="138" t="str">
        <f>IFERROR(VLOOKUP(C380,'Page accueil'!$A$26:$G$29,2,FALSE),"")</f>
        <v/>
      </c>
      <c r="E380" s="32" t="str">
        <f>IFERROR(VLOOKUP(C380,'Page accueil'!$A$26:$G$29,2,FALSE),"")</f>
        <v/>
      </c>
      <c r="F380" s="304" t="s">
        <v>100</v>
      </c>
      <c r="G380" s="304"/>
    </row>
    <row r="381" spans="1:7" ht="45" outlineLevel="1" x14ac:dyDescent="0.25">
      <c r="A381" s="166" t="s">
        <v>51</v>
      </c>
      <c r="B381" s="170" t="s">
        <v>351</v>
      </c>
      <c r="C381" s="174" t="s">
        <v>543</v>
      </c>
      <c r="D381" s="138"/>
      <c r="E381" s="32" t="str">
        <f>IFERROR(VLOOKUP(C381,'Page accueil'!$A$26:$G$29,2,FALSE),"")</f>
        <v/>
      </c>
      <c r="F381" s="304" t="s">
        <v>100</v>
      </c>
      <c r="G381" s="304"/>
    </row>
    <row r="382" spans="1:7" ht="45" outlineLevel="1" x14ac:dyDescent="0.25">
      <c r="A382" s="166" t="s">
        <v>51</v>
      </c>
      <c r="B382" s="170" t="s">
        <v>350</v>
      </c>
      <c r="C382" s="174" t="s">
        <v>543</v>
      </c>
      <c r="D382" s="138"/>
      <c r="E382" s="32" t="str">
        <f>IFERROR(VLOOKUP(C382,'Page accueil'!$A$26:$G$29,2,FALSE),"")</f>
        <v/>
      </c>
      <c r="F382" s="304" t="s">
        <v>100</v>
      </c>
      <c r="G382" s="304"/>
    </row>
    <row r="383" spans="1:7" ht="33.75" outlineLevel="1" x14ac:dyDescent="0.25">
      <c r="A383" s="166" t="s">
        <v>51</v>
      </c>
      <c r="B383" s="170" t="s">
        <v>349</v>
      </c>
      <c r="C383" s="174" t="s">
        <v>543</v>
      </c>
      <c r="D383" s="138"/>
      <c r="E383" s="32" t="str">
        <f>IFERROR(VLOOKUP(C383,'Page accueil'!$A$26:$G$29,2,FALSE),"")</f>
        <v/>
      </c>
      <c r="F383" s="304" t="s">
        <v>100</v>
      </c>
      <c r="G383" s="304"/>
    </row>
    <row r="384" spans="1:7" ht="45" outlineLevel="1" x14ac:dyDescent="0.25">
      <c r="A384" s="166" t="s">
        <v>51</v>
      </c>
      <c r="B384" s="170" t="s">
        <v>348</v>
      </c>
      <c r="C384" s="174" t="s">
        <v>543</v>
      </c>
      <c r="D384" s="138"/>
      <c r="E384" s="32" t="str">
        <f>IFERROR(VLOOKUP(C384,'Page accueil'!$A$26:$G$29,2,FALSE),"")</f>
        <v/>
      </c>
      <c r="F384" s="304" t="s">
        <v>100</v>
      </c>
      <c r="G384" s="304"/>
    </row>
    <row r="385" spans="1:7" ht="45" outlineLevel="1" x14ac:dyDescent="0.25">
      <c r="A385" s="157" t="s">
        <v>192</v>
      </c>
      <c r="B385" s="160" t="s">
        <v>340</v>
      </c>
      <c r="C385" s="174" t="s">
        <v>543</v>
      </c>
      <c r="D385" s="138" t="str">
        <f>IFERROR(VLOOKUP(C385,'Page accueil'!$A$26:$G$29,2,FALSE),"")</f>
        <v/>
      </c>
      <c r="E385" s="32" t="str">
        <f>IFERROR(VLOOKUP(C385,'Page accueil'!$A$26:$G$29,2,FALSE),"")</f>
        <v/>
      </c>
      <c r="F385" s="304" t="s">
        <v>100</v>
      </c>
      <c r="G385" s="304"/>
    </row>
    <row r="386" spans="1:7" ht="33.75" outlineLevel="1" x14ac:dyDescent="0.25">
      <c r="A386" s="157" t="s">
        <v>192</v>
      </c>
      <c r="B386" s="160" t="s">
        <v>341</v>
      </c>
      <c r="C386" s="174" t="s">
        <v>543</v>
      </c>
      <c r="D386" s="138" t="str">
        <f>IFERROR(VLOOKUP(C386,'Page accueil'!$A$26:$G$29,2,FALSE),"")</f>
        <v/>
      </c>
      <c r="E386" s="32" t="str">
        <f>IFERROR(VLOOKUP(C386,'Page accueil'!$A$26:$G$29,2,FALSE),"")</f>
        <v/>
      </c>
      <c r="F386" s="304" t="s">
        <v>100</v>
      </c>
      <c r="G386" s="304"/>
    </row>
    <row r="387" spans="1:7" ht="11.25" customHeight="1" outlineLevel="1" x14ac:dyDescent="0.25">
      <c r="A387" s="132" t="s">
        <v>193</v>
      </c>
      <c r="B387" s="132" t="s">
        <v>134</v>
      </c>
      <c r="C387" s="133" t="str">
        <f>IFERROR(VLOOKUP(D387,'Page accueil'!$A$32:$E$35,3),"")</f>
        <v/>
      </c>
      <c r="D387" s="138" t="str">
        <f>IFERROR(AVERAGE(D388:D390),"")</f>
        <v/>
      </c>
      <c r="E387" s="32" t="str">
        <f>IFERROR(AVERAGE(E388:E390),"")</f>
        <v/>
      </c>
      <c r="F387" s="305" t="s">
        <v>100</v>
      </c>
      <c r="G387" s="305"/>
    </row>
    <row r="388" spans="1:7" ht="33.75" outlineLevel="1" x14ac:dyDescent="0.25">
      <c r="A388" s="157" t="s">
        <v>55</v>
      </c>
      <c r="B388" s="160" t="s">
        <v>572</v>
      </c>
      <c r="C388" s="174" t="s">
        <v>543</v>
      </c>
      <c r="D388" s="138" t="str">
        <f>IFERROR(VLOOKUP(C388,'Page accueil'!$A$26:$G$29,2,FALSE),"")</f>
        <v/>
      </c>
      <c r="E388" s="32" t="str">
        <f>IFERROR(VLOOKUP(C388,'Page accueil'!$A$26:$G$29,2,FALSE),"")</f>
        <v/>
      </c>
      <c r="F388" s="304" t="s">
        <v>100</v>
      </c>
      <c r="G388" s="304"/>
    </row>
    <row r="389" spans="1:7" ht="67.5" outlineLevel="1" x14ac:dyDescent="0.25">
      <c r="A389" s="157" t="s">
        <v>55</v>
      </c>
      <c r="B389" s="158" t="s">
        <v>339</v>
      </c>
      <c r="C389" s="174" t="s">
        <v>543</v>
      </c>
      <c r="D389" s="138" t="str">
        <f>IFERROR(VLOOKUP(C389,'Page accueil'!$A$26:$G$29,2,FALSE),"")</f>
        <v/>
      </c>
      <c r="E389" s="32" t="str">
        <f>IFERROR(VLOOKUP(C389,'Page accueil'!$A$26:$G$29,2,FALSE),"")</f>
        <v/>
      </c>
      <c r="F389" s="304" t="s">
        <v>100</v>
      </c>
      <c r="G389" s="304"/>
    </row>
    <row r="390" spans="1:7" ht="33.75" outlineLevel="1" x14ac:dyDescent="0.25">
      <c r="A390" s="166" t="s">
        <v>55</v>
      </c>
      <c r="B390" s="170" t="s">
        <v>338</v>
      </c>
      <c r="C390" s="174" t="s">
        <v>543</v>
      </c>
      <c r="D390" s="138"/>
      <c r="E390" s="32" t="str">
        <f>IFERROR(VLOOKUP(C390,'Page accueil'!$A$26:$G$29,2,FALSE),"")</f>
        <v/>
      </c>
      <c r="F390" s="304" t="s">
        <v>100</v>
      </c>
      <c r="G390" s="304"/>
    </row>
    <row r="391" spans="1:7" collapsed="1" x14ac:dyDescent="0.25"/>
  </sheetData>
  <sheetProtection sheet="1" objects="1" scenarios="1" formatCells="0" formatColumns="0" formatRows="0"/>
  <autoFilter ref="A11:G390">
    <filterColumn colId="5" showButton="0"/>
  </autoFilter>
  <customSheetViews>
    <customSheetView guid="{C04EE900-347E-40AF-A329-1A9B259161F0}" scale="118" topLeftCell="A322">
      <selection activeCell="C325" sqref="C325"/>
      <pageMargins left="0.7" right="0.7" top="0.75" bottom="0.75" header="0.3" footer="0.3"/>
      <pageSetup paperSize="9" orientation="portrait"/>
    </customSheetView>
  </customSheetViews>
  <mergeCells count="398">
    <mergeCell ref="A9:C9"/>
    <mergeCell ref="D9:G9"/>
    <mergeCell ref="F280:G280"/>
    <mergeCell ref="F283:G283"/>
    <mergeCell ref="F284:G284"/>
    <mergeCell ref="F285:G285"/>
    <mergeCell ref="F286:G286"/>
    <mergeCell ref="F287:G287"/>
    <mergeCell ref="F297:G297"/>
    <mergeCell ref="F271:G271"/>
    <mergeCell ref="F272:G272"/>
    <mergeCell ref="F273:G273"/>
    <mergeCell ref="F274:G274"/>
    <mergeCell ref="F275:G275"/>
    <mergeCell ref="F276:G276"/>
    <mergeCell ref="F202:G202"/>
    <mergeCell ref="F204:G204"/>
    <mergeCell ref="F205:G205"/>
    <mergeCell ref="F206:G206"/>
    <mergeCell ref="F208:G208"/>
    <mergeCell ref="F326:G326"/>
    <mergeCell ref="F327:G327"/>
    <mergeCell ref="F328:G328"/>
    <mergeCell ref="F218:G218"/>
    <mergeCell ref="F219:G219"/>
    <mergeCell ref="F220:G220"/>
    <mergeCell ref="F222:G222"/>
    <mergeCell ref="F223:G223"/>
    <mergeCell ref="F224:G224"/>
    <mergeCell ref="F225:G225"/>
    <mergeCell ref="F227:G227"/>
    <mergeCell ref="F228:G228"/>
    <mergeCell ref="F229:G229"/>
    <mergeCell ref="F230:G230"/>
    <mergeCell ref="F232:G232"/>
    <mergeCell ref="F233:G233"/>
    <mergeCell ref="F234:G234"/>
    <mergeCell ref="F235:G235"/>
    <mergeCell ref="F239:G239"/>
    <mergeCell ref="F303:G303"/>
    <mergeCell ref="F304:G304"/>
    <mergeCell ref="F305:G305"/>
    <mergeCell ref="F307:G307"/>
    <mergeCell ref="F308:G308"/>
    <mergeCell ref="F237:G237"/>
    <mergeCell ref="F226:G226"/>
    <mergeCell ref="F236:G236"/>
    <mergeCell ref="F238:G238"/>
    <mergeCell ref="F240:G240"/>
    <mergeCell ref="F242:G242"/>
    <mergeCell ref="F254:G254"/>
    <mergeCell ref="F255:G255"/>
    <mergeCell ref="F256:G256"/>
    <mergeCell ref="F247:G247"/>
    <mergeCell ref="F245:G245"/>
    <mergeCell ref="F209:G209"/>
    <mergeCell ref="F241:G241"/>
    <mergeCell ref="F246:G246"/>
    <mergeCell ref="F217:G217"/>
    <mergeCell ref="F211:G211"/>
    <mergeCell ref="F221:G221"/>
    <mergeCell ref="F210:G210"/>
    <mergeCell ref="F351:G351"/>
    <mergeCell ref="F352:G352"/>
    <mergeCell ref="F324:G324"/>
    <mergeCell ref="F215:G215"/>
    <mergeCell ref="F214:G214"/>
    <mergeCell ref="F252:G252"/>
    <mergeCell ref="F264:G264"/>
    <mergeCell ref="F323:G323"/>
    <mergeCell ref="F313:G313"/>
    <mergeCell ref="F282:G282"/>
    <mergeCell ref="F291:G291"/>
    <mergeCell ref="F293:G293"/>
    <mergeCell ref="F295:G295"/>
    <mergeCell ref="F288:G288"/>
    <mergeCell ref="F289:G289"/>
    <mergeCell ref="F322:G322"/>
    <mergeCell ref="F231:G231"/>
    <mergeCell ref="F353:G353"/>
    <mergeCell ref="F354:G354"/>
    <mergeCell ref="F359:G359"/>
    <mergeCell ref="F360:G360"/>
    <mergeCell ref="F363:G363"/>
    <mergeCell ref="F364:G364"/>
    <mergeCell ref="F367:G367"/>
    <mergeCell ref="F336:G336"/>
    <mergeCell ref="F337:G337"/>
    <mergeCell ref="F338:G338"/>
    <mergeCell ref="F339:G339"/>
    <mergeCell ref="F340:G340"/>
    <mergeCell ref="F341:G341"/>
    <mergeCell ref="F342:G342"/>
    <mergeCell ref="F343:G343"/>
    <mergeCell ref="F350:G350"/>
    <mergeCell ref="F377:G377"/>
    <mergeCell ref="F378:G378"/>
    <mergeCell ref="F379:G379"/>
    <mergeCell ref="F380:G380"/>
    <mergeCell ref="F382:G382"/>
    <mergeCell ref="F383:G383"/>
    <mergeCell ref="F384:G384"/>
    <mergeCell ref="F371:G371"/>
    <mergeCell ref="F372:G372"/>
    <mergeCell ref="F373:G373"/>
    <mergeCell ref="F127:G127"/>
    <mergeCell ref="F130:G130"/>
    <mergeCell ref="F132:G132"/>
    <mergeCell ref="F133:G133"/>
    <mergeCell ref="F134:G134"/>
    <mergeCell ref="F135:G135"/>
    <mergeCell ref="F136:G136"/>
    <mergeCell ref="F139:G139"/>
    <mergeCell ref="F113:G113"/>
    <mergeCell ref="F121:G121"/>
    <mergeCell ref="F122:G122"/>
    <mergeCell ref="F124:G124"/>
    <mergeCell ref="F125:G125"/>
    <mergeCell ref="F118:G118"/>
    <mergeCell ref="F119:G119"/>
    <mergeCell ref="F128:G128"/>
    <mergeCell ref="F129:G129"/>
    <mergeCell ref="F93:G93"/>
    <mergeCell ref="F94:G94"/>
    <mergeCell ref="F95:G95"/>
    <mergeCell ref="F97:G97"/>
    <mergeCell ref="F98:G98"/>
    <mergeCell ref="F101:G101"/>
    <mergeCell ref="F105:G105"/>
    <mergeCell ref="F106:G106"/>
    <mergeCell ref="F108:G108"/>
    <mergeCell ref="F99:G99"/>
    <mergeCell ref="F100:G100"/>
    <mergeCell ref="F102:G102"/>
    <mergeCell ref="A3:G3"/>
    <mergeCell ref="A4:B4"/>
    <mergeCell ref="A5:B5"/>
    <mergeCell ref="A6:B6"/>
    <mergeCell ref="A7:B7"/>
    <mergeCell ref="A10:G10"/>
    <mergeCell ref="F69:G69"/>
    <mergeCell ref="F65:G65"/>
    <mergeCell ref="F25:G25"/>
    <mergeCell ref="F26:G26"/>
    <mergeCell ref="F33:G33"/>
    <mergeCell ref="F36:G36"/>
    <mergeCell ref="F12:G12"/>
    <mergeCell ref="F13:G13"/>
    <mergeCell ref="F14:G14"/>
    <mergeCell ref="F34:G34"/>
    <mergeCell ref="F35:G35"/>
    <mergeCell ref="F64:G64"/>
    <mergeCell ref="F57:G57"/>
    <mergeCell ref="F58:G58"/>
    <mergeCell ref="F59:G59"/>
    <mergeCell ref="F60:G60"/>
    <mergeCell ref="F4:G4"/>
    <mergeCell ref="F5:G5"/>
    <mergeCell ref="F72:G72"/>
    <mergeCell ref="F74:G74"/>
    <mergeCell ref="F75:G75"/>
    <mergeCell ref="F77:G77"/>
    <mergeCell ref="F78:G78"/>
    <mergeCell ref="F79:G79"/>
    <mergeCell ref="F81:G81"/>
    <mergeCell ref="F82:G82"/>
    <mergeCell ref="F85:G85"/>
    <mergeCell ref="F84:G84"/>
    <mergeCell ref="F390:G390"/>
    <mergeCell ref="F368:G368"/>
    <mergeCell ref="F369:G369"/>
    <mergeCell ref="F374:G374"/>
    <mergeCell ref="F387:G387"/>
    <mergeCell ref="F385:G385"/>
    <mergeCell ref="F333:G333"/>
    <mergeCell ref="F334:G334"/>
    <mergeCell ref="F347:G347"/>
    <mergeCell ref="F356:G356"/>
    <mergeCell ref="F346:G346"/>
    <mergeCell ref="F362:G362"/>
    <mergeCell ref="F357:G357"/>
    <mergeCell ref="F345:G345"/>
    <mergeCell ref="F348:G348"/>
    <mergeCell ref="F349:G349"/>
    <mergeCell ref="F355:G355"/>
    <mergeCell ref="F358:G358"/>
    <mergeCell ref="F335:G335"/>
    <mergeCell ref="F381:G381"/>
    <mergeCell ref="F365:G365"/>
    <mergeCell ref="F389:G389"/>
    <mergeCell ref="F386:G386"/>
    <mergeCell ref="F376:G376"/>
    <mergeCell ref="F370:G370"/>
    <mergeCell ref="F375:G375"/>
    <mergeCell ref="F388:G388"/>
    <mergeCell ref="F344:G344"/>
    <mergeCell ref="F366:G366"/>
    <mergeCell ref="F361:G361"/>
    <mergeCell ref="F103:G103"/>
    <mergeCell ref="F104:G104"/>
    <mergeCell ref="F126:G126"/>
    <mergeCell ref="F131:G131"/>
    <mergeCell ref="F116:G116"/>
    <mergeCell ref="F117:G117"/>
    <mergeCell ref="F114:G114"/>
    <mergeCell ref="F115:G115"/>
    <mergeCell ref="F109:G109"/>
    <mergeCell ref="F120:G120"/>
    <mergeCell ref="F111:G111"/>
    <mergeCell ref="F150:G150"/>
    <mergeCell ref="F166:G166"/>
    <mergeCell ref="F142:G142"/>
    <mergeCell ref="F123:G123"/>
    <mergeCell ref="F140:G140"/>
    <mergeCell ref="F157:G157"/>
    <mergeCell ref="F112:G112"/>
    <mergeCell ref="F70:G70"/>
    <mergeCell ref="F71:G71"/>
    <mergeCell ref="F37:G37"/>
    <mergeCell ref="F38:G38"/>
    <mergeCell ref="F27:G27"/>
    <mergeCell ref="F28:G28"/>
    <mergeCell ref="F29:G29"/>
    <mergeCell ref="F30:G30"/>
    <mergeCell ref="F32:G32"/>
    <mergeCell ref="F42:G42"/>
    <mergeCell ref="F39:G39"/>
    <mergeCell ref="F40:G40"/>
    <mergeCell ref="F41:G41"/>
    <mergeCell ref="F56:G56"/>
    <mergeCell ref="F62:G62"/>
    <mergeCell ref="F63:G63"/>
    <mergeCell ref="F68:G68"/>
    <mergeCell ref="F45:G45"/>
    <mergeCell ref="F46:G46"/>
    <mergeCell ref="F47:G47"/>
    <mergeCell ref="F49:G49"/>
    <mergeCell ref="F61:G61"/>
    <mergeCell ref="F52:G52"/>
    <mergeCell ref="F53:G53"/>
    <mergeCell ref="F86:G86"/>
    <mergeCell ref="F87:G87"/>
    <mergeCell ref="F76:G76"/>
    <mergeCell ref="F83:G83"/>
    <mergeCell ref="F73:G73"/>
    <mergeCell ref="F80:G80"/>
    <mergeCell ref="F88:G88"/>
    <mergeCell ref="F89:G89"/>
    <mergeCell ref="F90:G90"/>
    <mergeCell ref="F180:G180"/>
    <mergeCell ref="F181:G181"/>
    <mergeCell ref="F158:G158"/>
    <mergeCell ref="F149:G149"/>
    <mergeCell ref="F152:G152"/>
    <mergeCell ref="F143:G143"/>
    <mergeCell ref="F141:G141"/>
    <mergeCell ref="F138:G138"/>
    <mergeCell ref="F137:G137"/>
    <mergeCell ref="F144:G144"/>
    <mergeCell ref="F145:G145"/>
    <mergeCell ref="F146:G146"/>
    <mergeCell ref="F147:G147"/>
    <mergeCell ref="F148:G148"/>
    <mergeCell ref="F151:G151"/>
    <mergeCell ref="F153:G153"/>
    <mergeCell ref="F154:G154"/>
    <mergeCell ref="F155:G155"/>
    <mergeCell ref="F156:G156"/>
    <mergeCell ref="F160:G160"/>
    <mergeCell ref="F164:G164"/>
    <mergeCell ref="F207:G207"/>
    <mergeCell ref="F184:G184"/>
    <mergeCell ref="F194:G194"/>
    <mergeCell ref="F197:G197"/>
    <mergeCell ref="F167:G167"/>
    <mergeCell ref="F168:G168"/>
    <mergeCell ref="F169:G169"/>
    <mergeCell ref="F170:G170"/>
    <mergeCell ref="F171:G171"/>
    <mergeCell ref="F172:G172"/>
    <mergeCell ref="F173:G173"/>
    <mergeCell ref="F174:G174"/>
    <mergeCell ref="F175:G175"/>
    <mergeCell ref="F177:G177"/>
    <mergeCell ref="F179:G179"/>
    <mergeCell ref="F200:G200"/>
    <mergeCell ref="F201:G201"/>
    <mergeCell ref="F182:G182"/>
    <mergeCell ref="F188:G188"/>
    <mergeCell ref="F190:G190"/>
    <mergeCell ref="F191:G191"/>
    <mergeCell ref="F192:G192"/>
    <mergeCell ref="F193:G193"/>
    <mergeCell ref="F198:G198"/>
    <mergeCell ref="F279:G279"/>
    <mergeCell ref="F320:G320"/>
    <mergeCell ref="F270:G270"/>
    <mergeCell ref="F243:G243"/>
    <mergeCell ref="F244:G244"/>
    <mergeCell ref="F248:G248"/>
    <mergeCell ref="F249:G249"/>
    <mergeCell ref="F250:G250"/>
    <mergeCell ref="F251:G251"/>
    <mergeCell ref="F253:G253"/>
    <mergeCell ref="F319:G319"/>
    <mergeCell ref="F261:G261"/>
    <mergeCell ref="F263:G263"/>
    <mergeCell ref="F265:G265"/>
    <mergeCell ref="F266:G266"/>
    <mergeCell ref="F268:G268"/>
    <mergeCell ref="F257:G257"/>
    <mergeCell ref="F258:G258"/>
    <mergeCell ref="F309:G309"/>
    <mergeCell ref="F310:G310"/>
    <mergeCell ref="F298:G298"/>
    <mergeCell ref="F302:G302"/>
    <mergeCell ref="A2:F2"/>
    <mergeCell ref="A8:G8"/>
    <mergeCell ref="F96:G96"/>
    <mergeCell ref="F110:G110"/>
    <mergeCell ref="F15:G15"/>
    <mergeCell ref="F18:G18"/>
    <mergeCell ref="F19:G19"/>
    <mergeCell ref="F20:G20"/>
    <mergeCell ref="F17:G17"/>
    <mergeCell ref="F16:G16"/>
    <mergeCell ref="F21:G21"/>
    <mergeCell ref="F22:G22"/>
    <mergeCell ref="F23:G23"/>
    <mergeCell ref="F24:G24"/>
    <mergeCell ref="F50:G50"/>
    <mergeCell ref="F55:G55"/>
    <mergeCell ref="F66:G66"/>
    <mergeCell ref="F67:G67"/>
    <mergeCell ref="F107:G107"/>
    <mergeCell ref="F31:G31"/>
    <mergeCell ref="F11:G11"/>
    <mergeCell ref="F54:G54"/>
    <mergeCell ref="F91:G91"/>
    <mergeCell ref="F92:G92"/>
    <mergeCell ref="F332:G332"/>
    <mergeCell ref="F314:G314"/>
    <mergeCell ref="F262:G262"/>
    <mergeCell ref="F296:G296"/>
    <mergeCell ref="F299:G299"/>
    <mergeCell ref="F301:G301"/>
    <mergeCell ref="F290:G290"/>
    <mergeCell ref="F292:G292"/>
    <mergeCell ref="F294:G294"/>
    <mergeCell ref="F325:G325"/>
    <mergeCell ref="F330:G330"/>
    <mergeCell ref="F315:G315"/>
    <mergeCell ref="F300:G300"/>
    <mergeCell ref="F306:G306"/>
    <mergeCell ref="F312:G312"/>
    <mergeCell ref="F321:G321"/>
    <mergeCell ref="F316:G316"/>
    <mergeCell ref="F317:G317"/>
    <mergeCell ref="F318:G318"/>
    <mergeCell ref="F277:G277"/>
    <mergeCell ref="F278:G278"/>
    <mergeCell ref="F329:G329"/>
    <mergeCell ref="F311:G311"/>
    <mergeCell ref="F281:G281"/>
    <mergeCell ref="F203:G203"/>
    <mergeCell ref="F176:G176"/>
    <mergeCell ref="F267:G267"/>
    <mergeCell ref="F269:G269"/>
    <mergeCell ref="F259:G259"/>
    <mergeCell ref="F331:G331"/>
    <mergeCell ref="F260:G260"/>
    <mergeCell ref="F216:G216"/>
    <mergeCell ref="F159:G159"/>
    <mergeCell ref="F161:G161"/>
    <mergeCell ref="F162:G162"/>
    <mergeCell ref="F165:G165"/>
    <mergeCell ref="F178:G178"/>
    <mergeCell ref="F185:G185"/>
    <mergeCell ref="F189:G189"/>
    <mergeCell ref="F212:G212"/>
    <mergeCell ref="F213:G213"/>
    <mergeCell ref="F163:G163"/>
    <mergeCell ref="F183:G183"/>
    <mergeCell ref="F186:G186"/>
    <mergeCell ref="F187:G187"/>
    <mergeCell ref="F196:G196"/>
    <mergeCell ref="F199:G199"/>
    <mergeCell ref="F195:G195"/>
    <mergeCell ref="F6:G6"/>
    <mergeCell ref="F7:G7"/>
    <mergeCell ref="D4:E4"/>
    <mergeCell ref="D5:E5"/>
    <mergeCell ref="D6:E6"/>
    <mergeCell ref="D7:E7"/>
    <mergeCell ref="F51:G51"/>
    <mergeCell ref="F43:G43"/>
    <mergeCell ref="F44:G44"/>
    <mergeCell ref="F48:G48"/>
  </mergeCells>
  <phoneticPr fontId="15" type="noConversion"/>
  <conditionalFormatting sqref="C264">
    <cfRule type="containsText" dxfId="129" priority="1214" operator="containsText" text="OA">
      <formula>NOT(ISERROR(SEARCH("OA",C264)))</formula>
    </cfRule>
    <cfRule type="containsText" dxfId="128" priority="1215" operator="containsText" text="NC">
      <formula>NOT(ISERROR(SEARCH("NC",C264)))</formula>
    </cfRule>
    <cfRule type="containsText" dxfId="127" priority="1216" operator="containsText" text="C">
      <formula>NOT(ISERROR(SEARCH("C",C264)))</formula>
    </cfRule>
    <cfRule type="containsText" dxfId="126" priority="1217" operator="containsText" text="NA">
      <formula>NOT(ISERROR(SEARCH("NA",C264)))</formula>
    </cfRule>
  </conditionalFormatting>
  <conditionalFormatting sqref="C264">
    <cfRule type="containsText" dxfId="125" priority="466" operator="containsText" text="Choix de conformité">
      <formula>NOT(ISERROR(SEARCH("Choix de conformité",C264)))</formula>
    </cfRule>
  </conditionalFormatting>
  <conditionalFormatting sqref="C123:C127 C131:C141">
    <cfRule type="containsText" dxfId="124" priority="202" operator="containsText" text="OA">
      <formula>NOT(ISERROR(SEARCH("OA",C123)))</formula>
    </cfRule>
    <cfRule type="containsText" dxfId="123" priority="203" operator="containsText" text="NC">
      <formula>NOT(ISERROR(SEARCH("NC",C123)))</formula>
    </cfRule>
    <cfRule type="containsText" dxfId="122" priority="204" operator="containsText" text="C">
      <formula>NOT(ISERROR(SEARCH("C",C123)))</formula>
    </cfRule>
    <cfRule type="containsText" dxfId="121" priority="205" operator="containsText" text="NA">
      <formula>NOT(ISERROR(SEARCH("NA",C123)))</formula>
    </cfRule>
  </conditionalFormatting>
  <conditionalFormatting sqref="C123:C127 C131:C141">
    <cfRule type="containsText" dxfId="120" priority="201" operator="containsText" text="Choix de conformité">
      <formula>NOT(ISERROR(SEARCH("Choix de conformité",C123)))</formula>
    </cfRule>
  </conditionalFormatting>
  <conditionalFormatting sqref="C121:C122">
    <cfRule type="containsText" dxfId="119" priority="207" operator="containsText" text="OA">
      <formula>NOT(ISERROR(SEARCH("OA",C121)))</formula>
    </cfRule>
    <cfRule type="containsText" dxfId="118" priority="208" operator="containsText" text="NC">
      <formula>NOT(ISERROR(SEARCH("NC",C121)))</formula>
    </cfRule>
    <cfRule type="containsText" dxfId="117" priority="209" operator="containsText" text="C">
      <formula>NOT(ISERROR(SEARCH("C",C121)))</formula>
    </cfRule>
    <cfRule type="containsText" dxfId="116" priority="210" operator="containsText" text="NA">
      <formula>NOT(ISERROR(SEARCH("NA",C121)))</formula>
    </cfRule>
  </conditionalFormatting>
  <conditionalFormatting sqref="C121:C122">
    <cfRule type="containsText" dxfId="115" priority="206" operator="containsText" text="Choix de conformité">
      <formula>NOT(ISERROR(SEARCH("Choix de conformité",C121)))</formula>
    </cfRule>
  </conditionalFormatting>
  <conditionalFormatting sqref="C113">
    <cfRule type="containsText" dxfId="114" priority="212" operator="containsText" text="OA">
      <formula>NOT(ISERROR(SEARCH("OA",C113)))</formula>
    </cfRule>
    <cfRule type="containsText" dxfId="113" priority="213" operator="containsText" text="NC">
      <formula>NOT(ISERROR(SEARCH("NC",C113)))</formula>
    </cfRule>
    <cfRule type="containsText" dxfId="112" priority="214" operator="containsText" text="C">
      <formula>NOT(ISERROR(SEARCH("C",C113)))</formula>
    </cfRule>
    <cfRule type="containsText" dxfId="111" priority="215" operator="containsText" text="NA">
      <formula>NOT(ISERROR(SEARCH("NA",C113)))</formula>
    </cfRule>
  </conditionalFormatting>
  <conditionalFormatting sqref="C113">
    <cfRule type="containsText" dxfId="110" priority="211" operator="containsText" text="Choix de conformité">
      <formula>NOT(ISERROR(SEARCH("Choix de conformité",C113)))</formula>
    </cfRule>
  </conditionalFormatting>
  <conditionalFormatting sqref="C110">
    <cfRule type="containsText" dxfId="109" priority="217" operator="containsText" text="OA">
      <formula>NOT(ISERROR(SEARCH("OA",C110)))</formula>
    </cfRule>
    <cfRule type="containsText" dxfId="108" priority="218" operator="containsText" text="NC">
      <formula>NOT(ISERROR(SEARCH("NC",C110)))</formula>
    </cfRule>
    <cfRule type="containsText" dxfId="107" priority="219" operator="containsText" text="C">
      <formula>NOT(ISERROR(SEARCH("C",C110)))</formula>
    </cfRule>
    <cfRule type="containsText" dxfId="106" priority="220" operator="containsText" text="NA">
      <formula>NOT(ISERROR(SEARCH("NA",C110)))</formula>
    </cfRule>
  </conditionalFormatting>
  <conditionalFormatting sqref="C110">
    <cfRule type="containsText" dxfId="105" priority="216" operator="containsText" text="Choix de conformité">
      <formula>NOT(ISERROR(SEARCH("Choix de conformité",C110)))</formula>
    </cfRule>
  </conditionalFormatting>
  <conditionalFormatting sqref="C98">
    <cfRule type="containsText" dxfId="104" priority="232" operator="containsText" text="OA">
      <formula>NOT(ISERROR(SEARCH("OA",C98)))</formula>
    </cfRule>
    <cfRule type="containsText" dxfId="103" priority="233" operator="containsText" text="NC">
      <formula>NOT(ISERROR(SEARCH("NC",C98)))</formula>
    </cfRule>
    <cfRule type="containsText" dxfId="102" priority="234" operator="containsText" text="C">
      <formula>NOT(ISERROR(SEARCH("C",C98)))</formula>
    </cfRule>
    <cfRule type="containsText" dxfId="101" priority="235" operator="containsText" text="NA">
      <formula>NOT(ISERROR(SEARCH("NA",C98)))</formula>
    </cfRule>
  </conditionalFormatting>
  <conditionalFormatting sqref="C98">
    <cfRule type="containsText" dxfId="100" priority="231" operator="containsText" text="Choix de conformité">
      <formula>NOT(ISERROR(SEARCH("Choix de conformité",C98)))</formula>
    </cfRule>
  </conditionalFormatting>
  <conditionalFormatting sqref="C80:C82">
    <cfRule type="containsText" dxfId="99" priority="247" operator="containsText" text="OA">
      <formula>NOT(ISERROR(SEARCH("OA",C80)))</formula>
    </cfRule>
    <cfRule type="containsText" dxfId="98" priority="248" operator="containsText" text="NC">
      <formula>NOT(ISERROR(SEARCH("NC",C80)))</formula>
    </cfRule>
    <cfRule type="containsText" dxfId="97" priority="249" operator="containsText" text="C">
      <formula>NOT(ISERROR(SEARCH("C",C80)))</formula>
    </cfRule>
    <cfRule type="containsText" dxfId="96" priority="250" operator="containsText" text="NA">
      <formula>NOT(ISERROR(SEARCH("NA",C80)))</formula>
    </cfRule>
  </conditionalFormatting>
  <conditionalFormatting sqref="C80:C82">
    <cfRule type="containsText" dxfId="95" priority="246" operator="containsText" text="Choix de conformité">
      <formula>NOT(ISERROR(SEARCH("Choix de conformité",C80)))</formula>
    </cfRule>
  </conditionalFormatting>
  <conditionalFormatting sqref="C47:C48">
    <cfRule type="containsText" dxfId="94" priority="277" operator="containsText" text="OA">
      <formula>NOT(ISERROR(SEARCH("OA",C47)))</formula>
    </cfRule>
    <cfRule type="containsText" dxfId="93" priority="278" operator="containsText" text="NC">
      <formula>NOT(ISERROR(SEARCH("NC",C47)))</formula>
    </cfRule>
    <cfRule type="containsText" dxfId="92" priority="279" operator="containsText" text="C">
      <formula>NOT(ISERROR(SEARCH("C",C47)))</formula>
    </cfRule>
    <cfRule type="containsText" dxfId="91" priority="280" operator="containsText" text="NA">
      <formula>NOT(ISERROR(SEARCH("NA",C47)))</formula>
    </cfRule>
  </conditionalFormatting>
  <conditionalFormatting sqref="C47:C48">
    <cfRule type="containsText" dxfId="90" priority="276" operator="containsText" text="Choix de conformité">
      <formula>NOT(ISERROR(SEARCH("Choix de conformité",C47)))</formula>
    </cfRule>
  </conditionalFormatting>
  <conditionalFormatting sqref="C95:C97">
    <cfRule type="containsText" dxfId="89" priority="237" operator="containsText" text="OA">
      <formula>NOT(ISERROR(SEARCH("OA",C95)))</formula>
    </cfRule>
    <cfRule type="containsText" dxfId="88" priority="238" operator="containsText" text="NC">
      <formula>NOT(ISERROR(SEARCH("NC",C95)))</formula>
    </cfRule>
    <cfRule type="containsText" dxfId="87" priority="239" operator="containsText" text="C">
      <formula>NOT(ISERROR(SEARCH("C",C95)))</formula>
    </cfRule>
    <cfRule type="containsText" dxfId="86" priority="240" operator="containsText" text="NA">
      <formula>NOT(ISERROR(SEARCH("NA",C95)))</formula>
    </cfRule>
  </conditionalFormatting>
  <conditionalFormatting sqref="C95:C97">
    <cfRule type="containsText" dxfId="85" priority="236" operator="containsText" text="Choix de conformité">
      <formula>NOT(ISERROR(SEARCH("Choix de conformité",C95)))</formula>
    </cfRule>
  </conditionalFormatting>
  <conditionalFormatting sqref="C150:C151 C157:C158">
    <cfRule type="containsText" dxfId="84" priority="192" operator="containsText" text="OA">
      <formula>NOT(ISERROR(SEARCH("OA",C150)))</formula>
    </cfRule>
    <cfRule type="containsText" dxfId="83" priority="193" operator="containsText" text="NC">
      <formula>NOT(ISERROR(SEARCH("NC",C150)))</formula>
    </cfRule>
    <cfRule type="containsText" dxfId="82" priority="194" operator="containsText" text="C">
      <formula>NOT(ISERROR(SEARCH("C",C150)))</formula>
    </cfRule>
    <cfRule type="containsText" dxfId="81" priority="195" operator="containsText" text="NA">
      <formula>NOT(ISERROR(SEARCH("NA",C150)))</formula>
    </cfRule>
  </conditionalFormatting>
  <conditionalFormatting sqref="C150:C151 C157:C158">
    <cfRule type="containsText" dxfId="80" priority="191" operator="containsText" text="Choix de conformité">
      <formula>NOT(ISERROR(SEARCH("Choix de conformité",C150)))</formula>
    </cfRule>
  </conditionalFormatting>
  <conditionalFormatting sqref="C176:C177 C184">
    <cfRule type="containsText" dxfId="79" priority="177" operator="containsText" text="OA">
      <formula>NOT(ISERROR(SEARCH("OA",C176)))</formula>
    </cfRule>
    <cfRule type="containsText" dxfId="78" priority="178" operator="containsText" text="NC">
      <formula>NOT(ISERROR(SEARCH("NC",C176)))</formula>
    </cfRule>
    <cfRule type="containsText" dxfId="77" priority="179" operator="containsText" text="C">
      <formula>NOT(ISERROR(SEARCH("C",C176)))</formula>
    </cfRule>
    <cfRule type="containsText" dxfId="76" priority="180" operator="containsText" text="NA">
      <formula>NOT(ISERROR(SEARCH("NA",C176)))</formula>
    </cfRule>
  </conditionalFormatting>
  <conditionalFormatting sqref="C176:C177 C184">
    <cfRule type="containsText" dxfId="75" priority="176" operator="containsText" text="Choix de conformité">
      <formula>NOT(ISERROR(SEARCH("Choix de conformité",C176)))</formula>
    </cfRule>
  </conditionalFormatting>
  <conditionalFormatting sqref="C194:C195">
    <cfRule type="containsText" dxfId="74" priority="172" operator="containsText" text="OA">
      <formula>NOT(ISERROR(SEARCH("OA",C194)))</formula>
    </cfRule>
    <cfRule type="containsText" dxfId="73" priority="173" operator="containsText" text="NC">
      <formula>NOT(ISERROR(SEARCH("NC",C194)))</formula>
    </cfRule>
    <cfRule type="containsText" dxfId="72" priority="174" operator="containsText" text="C">
      <formula>NOT(ISERROR(SEARCH("C",C194)))</formula>
    </cfRule>
    <cfRule type="containsText" dxfId="71" priority="175" operator="containsText" text="NA">
      <formula>NOT(ISERROR(SEARCH("NA",C194)))</formula>
    </cfRule>
  </conditionalFormatting>
  <conditionalFormatting sqref="C194:C195">
    <cfRule type="containsText" dxfId="70" priority="171" operator="containsText" text="Choix de conformité">
      <formula>NOT(ISERROR(SEARCH("Choix de conformité",C194)))</formula>
    </cfRule>
  </conditionalFormatting>
  <conditionalFormatting sqref="C196:C202 C207:C209 C212 C214">
    <cfRule type="containsText" dxfId="69" priority="167" operator="containsText" text="OA">
      <formula>NOT(ISERROR(SEARCH("OA",C196)))</formula>
    </cfRule>
    <cfRule type="containsText" dxfId="68" priority="168" operator="containsText" text="NC">
      <formula>NOT(ISERROR(SEARCH("NC",C196)))</formula>
    </cfRule>
    <cfRule type="containsText" dxfId="67" priority="169" operator="containsText" text="C">
      <formula>NOT(ISERROR(SEARCH("C",C196)))</formula>
    </cfRule>
    <cfRule type="containsText" dxfId="66" priority="170" operator="containsText" text="NA">
      <formula>NOT(ISERROR(SEARCH("NA",C196)))</formula>
    </cfRule>
  </conditionalFormatting>
  <conditionalFormatting sqref="C196:C202 C207:C209 C212 C214">
    <cfRule type="containsText" dxfId="65" priority="166" operator="containsText" text="Choix de conformité">
      <formula>NOT(ISERROR(SEARCH("Choix de conformité",C196)))</formula>
    </cfRule>
  </conditionalFormatting>
  <conditionalFormatting sqref="C217:C220 C226:C230 C236 C238:C244 C252:C258">
    <cfRule type="containsText" dxfId="64" priority="162" operator="containsText" text="OA">
      <formula>NOT(ISERROR(SEARCH("OA",C217)))</formula>
    </cfRule>
    <cfRule type="containsText" dxfId="63" priority="163" operator="containsText" text="NC">
      <formula>NOT(ISERROR(SEARCH("NC",C217)))</formula>
    </cfRule>
    <cfRule type="containsText" dxfId="62" priority="164" operator="containsText" text="C">
      <formula>NOT(ISERROR(SEARCH("C",C217)))</formula>
    </cfRule>
    <cfRule type="containsText" dxfId="61" priority="165" operator="containsText" text="NA">
      <formula>NOT(ISERROR(SEARCH("NA",C217)))</formula>
    </cfRule>
  </conditionalFormatting>
  <conditionalFormatting sqref="C217:C220 C226:C230 C236 C238:C244 C252:C258">
    <cfRule type="containsText" dxfId="60" priority="161" operator="containsText" text="Choix de conformité">
      <formula>NOT(ISERROR(SEARCH("Choix de conformité",C217)))</formula>
    </cfRule>
  </conditionalFormatting>
  <conditionalFormatting sqref="C265:C266 C269">
    <cfRule type="containsText" dxfId="59" priority="152" operator="containsText" text="OA">
      <formula>NOT(ISERROR(SEARCH("OA",C265)))</formula>
    </cfRule>
    <cfRule type="containsText" dxfId="58" priority="153" operator="containsText" text="NC">
      <formula>NOT(ISERROR(SEARCH("NC",C265)))</formula>
    </cfRule>
    <cfRule type="containsText" dxfId="57" priority="154" operator="containsText" text="C">
      <formula>NOT(ISERROR(SEARCH("C",C265)))</formula>
    </cfRule>
    <cfRule type="containsText" dxfId="56" priority="155" operator="containsText" text="NA">
      <formula>NOT(ISERROR(SEARCH("NA",C265)))</formula>
    </cfRule>
  </conditionalFormatting>
  <conditionalFormatting sqref="C265:C266 C269">
    <cfRule type="containsText" dxfId="55" priority="151" operator="containsText" text="Choix de conformité">
      <formula>NOT(ISERROR(SEARCH("Choix de conformité",C265)))</formula>
    </cfRule>
  </conditionalFormatting>
  <conditionalFormatting sqref="C270:C290 C292 C294 C300 C306:C310 C312">
    <cfRule type="containsText" dxfId="54" priority="147" operator="containsText" text="OA">
      <formula>NOT(ISERROR(SEARCH("OA",C270)))</formula>
    </cfRule>
    <cfRule type="containsText" dxfId="53" priority="148" operator="containsText" text="NC">
      <formula>NOT(ISERROR(SEARCH("NC",C270)))</formula>
    </cfRule>
    <cfRule type="containsText" dxfId="52" priority="149" operator="containsText" text="C">
      <formula>NOT(ISERROR(SEARCH("C",C270)))</formula>
    </cfRule>
    <cfRule type="containsText" dxfId="51" priority="150" operator="containsText" text="NA">
      <formula>NOT(ISERROR(SEARCH("NA",C270)))</formula>
    </cfRule>
  </conditionalFormatting>
  <conditionalFormatting sqref="C270:C290 C292 C294 C300 C306:C310 C312">
    <cfRule type="containsText" dxfId="50" priority="146" operator="containsText" text="Choix de conformité">
      <formula>NOT(ISERROR(SEARCH("Choix de conformité",C270)))</formula>
    </cfRule>
  </conditionalFormatting>
  <conditionalFormatting sqref="C319:C320">
    <cfRule type="containsText" dxfId="49" priority="142" operator="containsText" text="OA">
      <formula>NOT(ISERROR(SEARCH("OA",C319)))</formula>
    </cfRule>
    <cfRule type="containsText" dxfId="48" priority="143" operator="containsText" text="NC">
      <formula>NOT(ISERROR(SEARCH("NC",C319)))</formula>
    </cfRule>
    <cfRule type="containsText" dxfId="47" priority="144" operator="containsText" text="C">
      <formula>NOT(ISERROR(SEARCH("C",C319)))</formula>
    </cfRule>
    <cfRule type="containsText" dxfId="46" priority="145" operator="containsText" text="NA">
      <formula>NOT(ISERROR(SEARCH("NA",C319)))</formula>
    </cfRule>
  </conditionalFormatting>
  <conditionalFormatting sqref="C319:C320">
    <cfRule type="containsText" dxfId="45" priority="141" operator="containsText" text="Choix de conformité">
      <formula>NOT(ISERROR(SEARCH("Choix de conformité",C319)))</formula>
    </cfRule>
  </conditionalFormatting>
  <conditionalFormatting sqref="C325:C328 C330:C332">
    <cfRule type="containsText" dxfId="44" priority="137" operator="containsText" text="OA">
      <formula>NOT(ISERROR(SEARCH("OA",C325)))</formula>
    </cfRule>
    <cfRule type="containsText" dxfId="43" priority="138" operator="containsText" text="NC">
      <formula>NOT(ISERROR(SEARCH("NC",C325)))</formula>
    </cfRule>
    <cfRule type="containsText" dxfId="42" priority="139" operator="containsText" text="C">
      <formula>NOT(ISERROR(SEARCH("C",C325)))</formula>
    </cfRule>
    <cfRule type="containsText" dxfId="41" priority="140" operator="containsText" text="NA">
      <formula>NOT(ISERROR(SEARCH("NA",C325)))</formula>
    </cfRule>
  </conditionalFormatting>
  <conditionalFormatting sqref="C325:C328 C330:C332">
    <cfRule type="containsText" dxfId="40" priority="136" operator="containsText" text="Choix de conformité">
      <formula>NOT(ISERROR(SEARCH("Choix de conformité",C325)))</formula>
    </cfRule>
  </conditionalFormatting>
  <conditionalFormatting sqref="C381:C384">
    <cfRule type="containsText" dxfId="39" priority="82" operator="containsText" text="OA">
      <formula>NOT(ISERROR(SEARCH("OA",C381)))</formula>
    </cfRule>
    <cfRule type="containsText" dxfId="38" priority="83" operator="containsText" text="NC">
      <formula>NOT(ISERROR(SEARCH("NC",C381)))</formula>
    </cfRule>
    <cfRule type="containsText" dxfId="37" priority="84" operator="containsText" text="C">
      <formula>NOT(ISERROR(SEARCH("C",C381)))</formula>
    </cfRule>
    <cfRule type="containsText" dxfId="36" priority="85" operator="containsText" text="NA">
      <formula>NOT(ISERROR(SEARCH("NA",C381)))</formula>
    </cfRule>
  </conditionalFormatting>
  <conditionalFormatting sqref="C381:C384">
    <cfRule type="containsText" dxfId="35" priority="81" operator="containsText" text="Choix de conformité">
      <formula>NOT(ISERROR(SEARCH("Choix de conformité",C381)))</formula>
    </cfRule>
  </conditionalFormatting>
  <conditionalFormatting sqref="C390">
    <cfRule type="containsText" dxfId="34" priority="77" operator="containsText" text="OA">
      <formula>NOT(ISERROR(SEARCH("OA",C390)))</formula>
    </cfRule>
    <cfRule type="containsText" dxfId="33" priority="78" operator="containsText" text="NC">
      <formula>NOT(ISERROR(SEARCH("NC",C390)))</formula>
    </cfRule>
    <cfRule type="containsText" dxfId="32" priority="79" operator="containsText" text="C">
      <formula>NOT(ISERROR(SEARCH("C",C390)))</formula>
    </cfRule>
    <cfRule type="containsText" dxfId="31" priority="80" operator="containsText" text="NA">
      <formula>NOT(ISERROR(SEARCH("NA",C390)))</formula>
    </cfRule>
  </conditionalFormatting>
  <conditionalFormatting sqref="C390">
    <cfRule type="containsText" dxfId="30" priority="76" operator="containsText" text="Choix de conformité">
      <formula>NOT(ISERROR(SEARCH("Choix de conformité",C390)))</formula>
    </cfRule>
  </conditionalFormatting>
  <conditionalFormatting sqref="C343:C344">
    <cfRule type="containsText" dxfId="29" priority="72" operator="containsText" text="OA">
      <formula>NOT(ISERROR(SEARCH("OA",C343)))</formula>
    </cfRule>
    <cfRule type="containsText" dxfId="28" priority="73" operator="containsText" text="NC">
      <formula>NOT(ISERROR(SEARCH("NC",C343)))</formula>
    </cfRule>
    <cfRule type="containsText" dxfId="27" priority="74" operator="containsText" text="C">
      <formula>NOT(ISERROR(SEARCH("C",C343)))</formula>
    </cfRule>
    <cfRule type="containsText" dxfId="26" priority="75" operator="containsText" text="NA">
      <formula>NOT(ISERROR(SEARCH("NA",C343)))</formula>
    </cfRule>
  </conditionalFormatting>
  <conditionalFormatting sqref="C343:C344">
    <cfRule type="containsText" dxfId="25" priority="71" operator="containsText" text="Choix de conformité">
      <formula>NOT(ISERROR(SEARCH("Choix de conformité",C343)))</formula>
    </cfRule>
  </conditionalFormatting>
  <conditionalFormatting sqref="C361 C366">
    <cfRule type="containsText" dxfId="24" priority="62" operator="containsText" text="OA">
      <formula>NOT(ISERROR(SEARCH("OA",C361)))</formula>
    </cfRule>
    <cfRule type="containsText" dxfId="23" priority="63" operator="containsText" text="NC">
      <formula>NOT(ISERROR(SEARCH("NC",C361)))</formula>
    </cfRule>
    <cfRule type="containsText" dxfId="22" priority="64" operator="containsText" text="C">
      <formula>NOT(ISERROR(SEARCH("C",C361)))</formula>
    </cfRule>
    <cfRule type="containsText" dxfId="21" priority="65" operator="containsText" text="NA">
      <formula>NOT(ISERROR(SEARCH("NA",C361)))</formula>
    </cfRule>
  </conditionalFormatting>
  <conditionalFormatting sqref="C361 C366">
    <cfRule type="containsText" dxfId="20" priority="61" operator="containsText" text="Choix de conformité">
      <formula>NOT(ISERROR(SEARCH("Choix de conformité",C361)))</formula>
    </cfRule>
  </conditionalFormatting>
  <conditionalFormatting sqref="C14">
    <cfRule type="containsText" dxfId="19" priority="51" stopIfTrue="1" operator="containsText" text="Choix de conformité">
      <formula>NOT(ISERROR(SEARCH("Choix de conformité",C14)))</formula>
    </cfRule>
  </conditionalFormatting>
  <conditionalFormatting sqref="C23">
    <cfRule type="containsText" dxfId="18" priority="16" stopIfTrue="1" operator="containsText" text="Choix de conformité">
      <formula>NOT(ISERROR(SEARCH("Choix de conformité",C23)))</formula>
    </cfRule>
  </conditionalFormatting>
  <conditionalFormatting sqref="C36">
    <cfRule type="containsText" dxfId="17" priority="6" stopIfTrue="1" operator="containsText" text="Choix de conformité">
      <formula>NOT(ISERROR(SEARCH("Choix de conformité",C36)))</formula>
    </cfRule>
  </conditionalFormatting>
  <conditionalFormatting sqref="C388:C389 C385:C386 C375:C380 C370:C373 C367 C362:C365 C357:C360 C348:C355 C345:C346 C335:C342 C329 C322:C324 C315:C318 C313 C311 C301:C305 C295:C299 C293 C291 C267:C268 C260:C263 C245:C251 C237 C231:C235 C221:C225 C216 C213 C210:C211 C203:C206 C185:C193 C178:C183 C165:C175 C159:C163 C152:C156 C143:C149 C128:C130 C116:C120 C111:C112 C103:C109 C100:C101 C92:C94 C87:C90 C83:C85 C68:C79 C64:C65 C56:C62 C51:C54 C46 C38:C44 C26:C35 C21:C22 C18:C19 C16">
    <cfRule type="containsText" dxfId="16" priority="1" stopIfTrue="1" operator="containsText" text="Choix de conformité">
      <formula>NOT(ISERROR(SEARCH("Choix de conformité",C16)))</formula>
    </cfRule>
  </conditionalFormatting>
  <dataValidations count="1">
    <dataValidation type="list" allowBlank="1" showInputMessage="1" showErrorMessage="1" sqref="C264">
      <formula1>"Choix de conformité,NA,NC,C,OA"</formula1>
    </dataValidation>
  </dataValidations>
  <pageMargins left="0.39000000000000007" right="0.39000000000000007" top="0.59" bottom="0.59" header="0.30000000000000004" footer="0.30000000000000004"/>
  <pageSetup paperSize="9" orientation="landscape" r:id="rId1"/>
  <headerFooter>
    <oddHeader>&amp;L&amp;"Arial Narrow,Normal"&amp;6 UTC  - Master Qualité -  www.utc.fr/master-qualite -  réf n° 396&amp;C&amp;"Arial Narrow,Normal"&amp;6Onglet : &amp;A&amp;R&amp;"Arial Narrow,Normal"&amp;6Fichier : &amp;F</oddHeader>
    <oddFooter>&amp;L&amp;"Arial Narrow,Normal"&amp;6Version du 04 Juillet 2017&amp;C&amp;"Arial Narrow,Normal"&amp;6© KBOUBI Ameni : amani.kboubi@gmail.com&amp;R&amp;"Arial Narrow,Normal"&amp;6&amp;P/&amp;N</oddFooter>
  </headerFooter>
  <ignoredErrors>
    <ignoredError sqref="D20:E20" 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52" operator="containsText" id="{977E5B76-E362-4103-8FB4-785D65D21440}">
            <xm:f>NOT(ISERROR(SEARCH('Page accueil'!$A$28,C14)))</xm:f>
            <xm:f>'Page accueil'!$A$28</xm:f>
            <x14:dxf>
              <fill>
                <patternFill>
                  <bgColor rgb="FF92D050"/>
                </patternFill>
              </fill>
            </x14:dxf>
          </x14:cfRule>
          <x14:cfRule type="containsText" priority="53" operator="containsText" id="{0506A118-9537-4149-BEE4-071E3388A02D}">
            <xm:f>NOT(ISERROR(SEARCH('Page accueil'!$A$27,C14)))</xm:f>
            <xm:f>'Page accueil'!$A$27</xm:f>
            <x14:dxf>
              <fill>
                <patternFill>
                  <bgColor rgb="FFFF0000"/>
                </patternFill>
              </fill>
            </x14:dxf>
          </x14:cfRule>
          <x14:cfRule type="containsText" priority="54" operator="containsText" id="{157F9B41-C3BD-4270-9CA5-13EF601F1BCA}">
            <xm:f>NOT(ISERROR(SEARCH('Page accueil'!$A$29,C14)))</xm:f>
            <xm:f>'Page accueil'!$A$29</xm:f>
            <x14:dxf>
              <fill>
                <patternFill>
                  <bgColor rgb="FF00B050"/>
                </patternFill>
              </fill>
            </x14:dxf>
          </x14:cfRule>
          <x14:cfRule type="containsText" priority="55" operator="containsText" id="{56D87718-A84A-4CE9-841A-4209AC72AAC2}">
            <xm:f>NOT(ISERROR(SEARCH('Page accueil'!$A$26,C14)))</xm:f>
            <xm:f>'Page accueil'!$A$26</xm:f>
            <x14:dxf>
              <fill>
                <patternFill>
                  <bgColor theme="0" tint="-0.14996795556505021"/>
                </patternFill>
              </fill>
            </x14:dxf>
          </x14:cfRule>
          <xm:sqref>C14</xm:sqref>
        </x14:conditionalFormatting>
        <x14:conditionalFormatting xmlns:xm="http://schemas.microsoft.com/office/excel/2006/main">
          <x14:cfRule type="containsText" priority="17" operator="containsText" id="{84524161-11B6-4B08-A6D5-17B96F686602}">
            <xm:f>NOT(ISERROR(SEARCH('Page accueil'!$A$28,C23)))</xm:f>
            <xm:f>'Page accueil'!$A$28</xm:f>
            <x14:dxf>
              <fill>
                <patternFill>
                  <bgColor rgb="FF92D050"/>
                </patternFill>
              </fill>
            </x14:dxf>
          </x14:cfRule>
          <x14:cfRule type="containsText" priority="18" operator="containsText" id="{748F292F-10EA-4555-8170-DCC5422000DD}">
            <xm:f>NOT(ISERROR(SEARCH('Page accueil'!$A$27,C23)))</xm:f>
            <xm:f>'Page accueil'!$A$27</xm:f>
            <x14:dxf>
              <fill>
                <patternFill>
                  <bgColor rgb="FFFF0000"/>
                </patternFill>
              </fill>
            </x14:dxf>
          </x14:cfRule>
          <x14:cfRule type="containsText" priority="19" operator="containsText" id="{9674D7E6-083A-4BE5-B990-6718A882A1AF}">
            <xm:f>NOT(ISERROR(SEARCH('Page accueil'!$A$29,C23)))</xm:f>
            <xm:f>'Page accueil'!$A$29</xm:f>
            <x14:dxf>
              <fill>
                <patternFill>
                  <bgColor rgb="FF00B050"/>
                </patternFill>
              </fill>
            </x14:dxf>
          </x14:cfRule>
          <x14:cfRule type="containsText" priority="20" operator="containsText" id="{2A33E834-B3B5-4727-9658-28B37E2FB465}">
            <xm:f>NOT(ISERROR(SEARCH('Page accueil'!$A$26,C23)))</xm:f>
            <xm:f>'Page accueil'!$A$26</xm:f>
            <x14:dxf>
              <fill>
                <patternFill>
                  <bgColor theme="0" tint="-0.14996795556505021"/>
                </patternFill>
              </fill>
            </x14:dxf>
          </x14:cfRule>
          <xm:sqref>C23</xm:sqref>
        </x14:conditionalFormatting>
        <x14:conditionalFormatting xmlns:xm="http://schemas.microsoft.com/office/excel/2006/main">
          <x14:cfRule type="containsText" priority="7" operator="containsText" id="{95B9C748-63E1-4481-9F83-6AC54ED8838E}">
            <xm:f>NOT(ISERROR(SEARCH('Page accueil'!$A$28,C36)))</xm:f>
            <xm:f>'Page accueil'!$A$28</xm:f>
            <x14:dxf>
              <fill>
                <patternFill>
                  <bgColor rgb="FF92D050"/>
                </patternFill>
              </fill>
            </x14:dxf>
          </x14:cfRule>
          <x14:cfRule type="containsText" priority="8" operator="containsText" id="{428FA5BD-396B-4B0E-AABE-1992BE320D15}">
            <xm:f>NOT(ISERROR(SEARCH('Page accueil'!$A$27,C36)))</xm:f>
            <xm:f>'Page accueil'!$A$27</xm:f>
            <x14:dxf>
              <fill>
                <patternFill>
                  <bgColor rgb="FFFF0000"/>
                </patternFill>
              </fill>
            </x14:dxf>
          </x14:cfRule>
          <x14:cfRule type="containsText" priority="9" operator="containsText" id="{DE61C26D-5D27-4DD5-B69A-B9296D46D128}">
            <xm:f>NOT(ISERROR(SEARCH('Page accueil'!$A$29,C36)))</xm:f>
            <xm:f>'Page accueil'!$A$29</xm:f>
            <x14:dxf>
              <fill>
                <patternFill>
                  <bgColor rgb="FF00B050"/>
                </patternFill>
              </fill>
            </x14:dxf>
          </x14:cfRule>
          <x14:cfRule type="containsText" priority="10" operator="containsText" id="{BFEB21D9-9F8F-4FED-9697-DF1A98EDB10C}">
            <xm:f>NOT(ISERROR(SEARCH('Page accueil'!$A$26,C36)))</xm:f>
            <xm:f>'Page accueil'!$A$26</xm:f>
            <x14:dxf>
              <fill>
                <patternFill>
                  <bgColor theme="0" tint="-0.14996795556505021"/>
                </patternFill>
              </fill>
            </x14:dxf>
          </x14:cfRule>
          <xm:sqref>C36</xm:sqref>
        </x14:conditionalFormatting>
        <x14:conditionalFormatting xmlns:xm="http://schemas.microsoft.com/office/excel/2006/main">
          <x14:cfRule type="containsText" priority="2" operator="containsText" id="{D069D6AC-8CA6-4DEA-9525-9F5D0220E193}">
            <xm:f>NOT(ISERROR(SEARCH('Page accueil'!$A$28,C16)))</xm:f>
            <xm:f>'Page accueil'!$A$28</xm:f>
            <x14:dxf>
              <fill>
                <patternFill>
                  <bgColor rgb="FF92D050"/>
                </patternFill>
              </fill>
            </x14:dxf>
          </x14:cfRule>
          <x14:cfRule type="containsText" priority="3" operator="containsText" id="{E03246C5-AEA0-4B11-83B9-54C9EA09FE6D}">
            <xm:f>NOT(ISERROR(SEARCH('Page accueil'!$A$27,C16)))</xm:f>
            <xm:f>'Page accueil'!$A$27</xm:f>
            <x14:dxf>
              <fill>
                <patternFill>
                  <bgColor rgb="FFFF0000"/>
                </patternFill>
              </fill>
            </x14:dxf>
          </x14:cfRule>
          <x14:cfRule type="containsText" priority="4" operator="containsText" id="{0D76CFC0-732C-4EBF-B040-5E96D5F069AF}">
            <xm:f>NOT(ISERROR(SEARCH('Page accueil'!$A$29,C16)))</xm:f>
            <xm:f>'Page accueil'!$A$29</xm:f>
            <x14:dxf>
              <fill>
                <patternFill>
                  <bgColor rgb="FF00B050"/>
                </patternFill>
              </fill>
            </x14:dxf>
          </x14:cfRule>
          <x14:cfRule type="containsText" priority="5" operator="containsText" id="{D998FDDF-065B-4C5F-BC82-BB8A83A13DD8}">
            <xm:f>NOT(ISERROR(SEARCH('Page accueil'!$A$26,C16)))</xm:f>
            <xm:f>'Page accueil'!$A$26</xm:f>
            <x14:dxf>
              <fill>
                <patternFill>
                  <bgColor theme="0" tint="-0.14996795556505021"/>
                </patternFill>
              </fill>
            </x14:dxf>
          </x14:cfRule>
          <xm:sqref>C388:C389 C385:C386 C375:C380 C370:C373 C367 C362:C365 C357:C360 C348:C355 C345:C346 C335:C342 C329 C322:C324 C315:C318 C313 C311 C301:C305 C295:C299 C293 C291 C267:C268 C260:C263 C245:C251 C237 C231:C235 C221:C225 C216 C213 C210:C211 C203:C206 C185:C193 C178:C183 C165:C175 C159:C163 C152:C156 C143:C149 C128:C130 C116:C120 C111:C112 C103:C109 C100:C101 C92:C94 C87:C90 C83:C85 C68:C79 C64:C65 C56:C62 C51:C54 C46 C38:C44 C26:C35 C21:C22 C18:C19 C16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'Page accueil'!$A$25:$A$29</xm:f>
          </x14:formula1>
          <xm:sqref>C21:C23 C14 C18:C19 C16 C348:C355 C26:C36 C38:C44 C46:C48 C51:C54 C56:C62 C64:C65 C68:C85 C87:C90 C92:C98 C100:C101 C103:C113 C116:C141 C143:C163 C165:C214 C216:C258 C260:C263 C265:C313 C315:C320 C375:C386 C322:C332 C335:C346 C370:C373 C357:C367 C388:C390</xm:sqref>
        </x14:dataValidation>
      </x14:dataValidations>
    </ex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342"/>
  <sheetViews>
    <sheetView tabSelected="1" view="pageLayout" topLeftCell="A148" zoomScaleNormal="100" workbookViewId="0">
      <selection activeCell="K20" sqref="K20"/>
    </sheetView>
  </sheetViews>
  <sheetFormatPr baseColWidth="10" defaultColWidth="10.7109375" defaultRowHeight="15.75" x14ac:dyDescent="0.25"/>
  <cols>
    <col min="1" max="1" width="11.85546875" style="2" customWidth="1"/>
    <col min="2" max="2" width="12.140625" style="2" customWidth="1"/>
    <col min="3" max="3" width="36.28515625" style="2" customWidth="1"/>
    <col min="4" max="4" width="8.7109375" style="2" customWidth="1"/>
    <col min="5" max="6" width="9" style="2" customWidth="1"/>
    <col min="7" max="10" width="9.7109375" style="2" customWidth="1"/>
    <col min="11" max="11" width="16" style="23" customWidth="1"/>
    <col min="12" max="15" width="9.42578125" style="23" customWidth="1"/>
    <col min="16" max="18" width="9.7109375" style="23" customWidth="1"/>
    <col min="19" max="19" width="10" style="23" customWidth="1"/>
    <col min="20" max="21" width="10.7109375" style="22"/>
    <col min="22" max="16384" width="10.7109375" style="2"/>
  </cols>
  <sheetData>
    <row r="1" spans="1:28" ht="14.1" customHeight="1" x14ac:dyDescent="0.25">
      <c r="A1" s="15" t="s">
        <v>556</v>
      </c>
      <c r="B1" s="15"/>
      <c r="C1" s="15"/>
      <c r="D1" s="16"/>
      <c r="E1" s="16"/>
      <c r="F1" s="16"/>
      <c r="G1" s="16"/>
      <c r="H1" s="16"/>
      <c r="I1" s="16"/>
      <c r="J1" s="17" t="s">
        <v>107</v>
      </c>
      <c r="K1" s="24"/>
      <c r="L1" s="24"/>
      <c r="M1" s="24"/>
      <c r="N1" s="24"/>
      <c r="O1" s="24"/>
      <c r="P1" s="24"/>
      <c r="Q1" s="24"/>
      <c r="R1" s="20"/>
      <c r="S1" s="20"/>
      <c r="T1" s="21"/>
      <c r="U1" s="21"/>
    </row>
    <row r="2" spans="1:28" ht="14.1" customHeight="1" x14ac:dyDescent="0.25">
      <c r="A2" s="332" t="s">
        <v>126</v>
      </c>
      <c r="B2" s="333"/>
      <c r="C2" s="333"/>
      <c r="D2" s="333"/>
      <c r="E2" s="333"/>
      <c r="F2" s="333"/>
      <c r="G2" s="333"/>
      <c r="H2" s="333"/>
      <c r="I2" s="333"/>
      <c r="J2" s="333"/>
      <c r="K2" s="24"/>
      <c r="L2" s="24"/>
      <c r="M2" s="24"/>
      <c r="N2" s="24"/>
      <c r="O2" s="24"/>
      <c r="P2" s="24"/>
      <c r="Q2" s="24"/>
      <c r="R2" s="20"/>
      <c r="S2" s="20"/>
      <c r="T2" s="21"/>
      <c r="U2" s="21"/>
    </row>
    <row r="3" spans="1:28" ht="23.1" customHeight="1" x14ac:dyDescent="0.25">
      <c r="A3" s="19"/>
      <c r="B3" s="346" t="str">
        <f>'Page accueil'!B1:G1</f>
        <v>Outil de bi-diagnostic des normes ISO 9001:2015 et EN 9100:2016</v>
      </c>
      <c r="C3" s="346"/>
      <c r="D3" s="346"/>
      <c r="E3" s="346"/>
      <c r="F3" s="346"/>
      <c r="G3" s="346"/>
      <c r="H3" s="346"/>
      <c r="I3" s="346"/>
      <c r="J3" s="347"/>
      <c r="K3" s="25"/>
      <c r="L3" s="25"/>
      <c r="M3" s="25"/>
      <c r="N3" s="25"/>
      <c r="O3" s="25"/>
      <c r="P3" s="25"/>
      <c r="Q3" s="25"/>
      <c r="R3" s="20"/>
      <c r="S3" s="20"/>
    </row>
    <row r="4" spans="1:28" ht="21.95" customHeight="1" x14ac:dyDescent="0.2">
      <c r="A4" s="348" t="s">
        <v>194</v>
      </c>
      <c r="B4" s="349"/>
      <c r="C4" s="349"/>
      <c r="D4" s="350"/>
      <c r="E4" s="350"/>
      <c r="F4" s="350"/>
      <c r="G4" s="350"/>
      <c r="H4" s="350"/>
      <c r="I4" s="350"/>
      <c r="J4" s="351"/>
      <c r="K4" s="26"/>
      <c r="L4" s="26"/>
      <c r="M4" s="26"/>
      <c r="N4" s="26"/>
      <c r="O4" s="26"/>
      <c r="P4" s="26"/>
      <c r="Q4" s="26"/>
      <c r="R4" s="20"/>
      <c r="S4" s="20"/>
      <c r="T4" s="21"/>
      <c r="U4" s="27"/>
    </row>
    <row r="5" spans="1:28" ht="12" customHeight="1" x14ac:dyDescent="0.2">
      <c r="A5" s="354" t="str">
        <f>'Page accueil'!A5</f>
        <v>Nom de l'organisme :</v>
      </c>
      <c r="B5" s="355"/>
      <c r="C5" s="176" t="str">
        <f>IFERROR('Page accueil'!D5,"")</f>
        <v>Nom de l'organisme</v>
      </c>
      <c r="D5" s="334" t="str">
        <f>'Critères '!D4</f>
        <v>Resp. Autodiagnostic :</v>
      </c>
      <c r="E5" s="335"/>
      <c r="F5" s="392" t="str">
        <f>'Critères '!F4</f>
        <v>Nom et prénom</v>
      </c>
      <c r="G5" s="392"/>
      <c r="H5" s="392"/>
      <c r="I5" s="392"/>
      <c r="J5" s="88" t="s">
        <v>97</v>
      </c>
      <c r="K5" s="28"/>
      <c r="L5" s="28"/>
      <c r="M5" s="28"/>
      <c r="N5" s="28"/>
      <c r="O5" s="28"/>
      <c r="P5" s="28"/>
      <c r="Q5" s="28"/>
      <c r="U5" s="27"/>
    </row>
    <row r="6" spans="1:28" ht="20.25" customHeight="1" x14ac:dyDescent="0.2">
      <c r="A6" s="356" t="str">
        <f>'Page accueil'!A6</f>
        <v>Resp. Qualité et Affaires Règlementaires :</v>
      </c>
      <c r="B6" s="357"/>
      <c r="C6" s="177" t="str">
        <f>IFERROR('Page accueil'!D6,"")</f>
        <v>Nom et Prénom</v>
      </c>
      <c r="D6" s="336" t="str">
        <f>'Critères '!D5</f>
        <v>Email :</v>
      </c>
      <c r="E6" s="337"/>
      <c r="F6" s="393" t="str">
        <f>'Critères '!F5</f>
        <v>@</v>
      </c>
      <c r="G6" s="393"/>
      <c r="H6" s="393"/>
      <c r="I6" s="393"/>
      <c r="J6" s="179"/>
      <c r="K6" s="29"/>
      <c r="L6" s="29"/>
      <c r="M6" s="29"/>
      <c r="N6" s="29"/>
      <c r="O6" s="29"/>
      <c r="P6" s="29"/>
      <c r="Q6" s="29"/>
      <c r="U6" s="27"/>
    </row>
    <row r="7" spans="1:28" ht="12" customHeight="1" x14ac:dyDescent="0.2">
      <c r="A7" s="356" t="str">
        <f>'Page accueil'!A7</f>
        <v xml:space="preserve">Email : </v>
      </c>
      <c r="B7" s="357"/>
      <c r="C7" s="177" t="str">
        <f>IFERROR('Page accueil'!D7,"")</f>
        <v>@</v>
      </c>
      <c r="D7" s="336" t="str">
        <f>'Critères '!D6:D7</f>
        <v>Date :</v>
      </c>
      <c r="E7" s="337"/>
      <c r="F7" s="394" t="s">
        <v>208</v>
      </c>
      <c r="G7" s="394"/>
      <c r="H7" s="394"/>
      <c r="I7" s="394"/>
      <c r="J7" s="395"/>
      <c r="K7" s="30"/>
      <c r="L7" s="30"/>
      <c r="M7" s="30"/>
      <c r="N7" s="30"/>
      <c r="O7" s="30"/>
      <c r="P7" s="30"/>
      <c r="Q7" s="30"/>
      <c r="R7" s="20"/>
      <c r="S7" s="20"/>
      <c r="T7" s="21"/>
      <c r="U7" s="27"/>
    </row>
    <row r="8" spans="1:28" ht="12" customHeight="1" x14ac:dyDescent="0.2">
      <c r="A8" s="358" t="str">
        <f>'Page accueil'!A8</f>
        <v>Téléphone :</v>
      </c>
      <c r="B8" s="359"/>
      <c r="C8" s="178" t="str">
        <f>IFERROR('Page accueil'!D8,"")</f>
        <v>Tél</v>
      </c>
      <c r="D8" s="338">
        <f>'Critères '!D7:D8</f>
        <v>0</v>
      </c>
      <c r="E8" s="339"/>
      <c r="F8" s="396" t="str">
        <f>'Critères '!F7:G7</f>
        <v>jj/mm/aaaa</v>
      </c>
      <c r="G8" s="396"/>
      <c r="H8" s="396"/>
      <c r="I8" s="396"/>
      <c r="J8" s="180"/>
      <c r="K8" s="30"/>
      <c r="L8" s="30"/>
      <c r="M8" s="30"/>
      <c r="N8" s="30"/>
      <c r="O8" s="30"/>
      <c r="P8" s="30"/>
      <c r="Q8" s="30"/>
      <c r="R8" s="20"/>
      <c r="S8" s="20"/>
      <c r="T8" s="21"/>
      <c r="U8" s="27"/>
    </row>
    <row r="9" spans="1:28" ht="24" customHeight="1" x14ac:dyDescent="0.25">
      <c r="A9" s="384" t="s">
        <v>545</v>
      </c>
      <c r="B9" s="385"/>
      <c r="C9" s="385"/>
      <c r="D9" s="385"/>
      <c r="E9" s="385"/>
      <c r="F9" s="385"/>
      <c r="G9" s="385"/>
      <c r="H9" s="385"/>
      <c r="I9" s="385"/>
      <c r="J9" s="386"/>
      <c r="K9" s="48"/>
      <c r="L9" s="48"/>
      <c r="M9" s="48"/>
      <c r="N9" s="48"/>
      <c r="O9" s="48"/>
      <c r="P9" s="48"/>
      <c r="Q9" s="48"/>
      <c r="R9" s="45"/>
      <c r="S9" s="45"/>
      <c r="T9" s="47"/>
      <c r="U9" s="47"/>
      <c r="V9" s="49"/>
      <c r="W9" s="49"/>
      <c r="X9" s="49"/>
      <c r="Y9" s="49"/>
      <c r="Z9" s="49"/>
      <c r="AA9" s="49"/>
      <c r="AB9" s="49"/>
    </row>
    <row r="10" spans="1:28" ht="24" customHeight="1" x14ac:dyDescent="0.25">
      <c r="A10" s="68"/>
      <c r="B10" s="57"/>
      <c r="C10" s="57"/>
      <c r="D10" s="57"/>
      <c r="E10" s="57"/>
      <c r="F10" s="57"/>
      <c r="G10" s="57"/>
      <c r="H10" s="57"/>
      <c r="I10" s="58"/>
      <c r="J10" s="119"/>
      <c r="K10" s="42"/>
      <c r="L10" s="42"/>
      <c r="M10" s="42"/>
      <c r="N10" s="42"/>
      <c r="O10" s="42"/>
      <c r="P10" s="42"/>
      <c r="Q10" s="42"/>
      <c r="R10" s="45"/>
      <c r="S10" s="45"/>
      <c r="T10" s="47"/>
      <c r="U10" s="47"/>
      <c r="V10" s="49"/>
      <c r="W10" s="49"/>
      <c r="X10" s="49"/>
      <c r="Y10" s="49"/>
      <c r="Z10" s="49"/>
      <c r="AA10" s="49"/>
      <c r="AB10" s="49"/>
    </row>
    <row r="11" spans="1:28" ht="24" customHeight="1" x14ac:dyDescent="0.25">
      <c r="A11" s="68"/>
      <c r="B11" s="57"/>
      <c r="C11" s="57"/>
      <c r="D11" s="57"/>
      <c r="E11" s="57"/>
      <c r="F11" s="57"/>
      <c r="G11" s="57"/>
      <c r="H11" s="57"/>
      <c r="I11" s="59"/>
      <c r="J11" s="120"/>
      <c r="K11" s="175"/>
      <c r="L11" s="40"/>
      <c r="M11" s="39"/>
      <c r="N11" s="40"/>
      <c r="O11" s="45"/>
      <c r="P11" s="45"/>
      <c r="Q11" s="45"/>
      <c r="R11" s="45"/>
      <c r="S11" s="44"/>
      <c r="T11" s="50"/>
      <c r="U11" s="44"/>
      <c r="V11" s="49"/>
      <c r="W11" s="49"/>
      <c r="X11" s="49"/>
      <c r="Y11" s="49"/>
      <c r="Z11" s="49"/>
      <c r="AA11" s="49"/>
      <c r="AB11" s="49"/>
    </row>
    <row r="12" spans="1:28" ht="24" customHeight="1" x14ac:dyDescent="0.25">
      <c r="A12" s="68"/>
      <c r="B12" s="57"/>
      <c r="C12" s="57"/>
      <c r="D12" s="57"/>
      <c r="E12" s="57"/>
      <c r="F12" s="57"/>
      <c r="G12" s="57"/>
      <c r="H12" s="57"/>
      <c r="I12" s="60"/>
      <c r="J12" s="121"/>
      <c r="K12" s="39"/>
      <c r="L12" s="51"/>
      <c r="M12" s="51"/>
      <c r="N12" s="38"/>
      <c r="O12" s="39"/>
      <c r="P12" s="38"/>
      <c r="Q12" s="38"/>
      <c r="R12" s="38"/>
      <c r="S12" s="43"/>
      <c r="T12" s="44"/>
      <c r="U12" s="44"/>
      <c r="V12" s="49"/>
      <c r="W12" s="49"/>
      <c r="X12" s="49"/>
      <c r="Y12" s="49"/>
      <c r="Z12" s="49"/>
      <c r="AA12" s="49"/>
      <c r="AB12" s="49"/>
    </row>
    <row r="13" spans="1:28" ht="24" customHeight="1" x14ac:dyDescent="0.25">
      <c r="A13" s="68"/>
      <c r="B13" s="57"/>
      <c r="C13" s="57"/>
      <c r="D13" s="57"/>
      <c r="E13" s="57"/>
      <c r="F13" s="57"/>
      <c r="G13" s="57"/>
      <c r="H13" s="57"/>
      <c r="I13" s="57"/>
      <c r="J13" s="90"/>
      <c r="K13" s="39"/>
      <c r="L13" s="51"/>
      <c r="M13" s="51"/>
      <c r="N13" s="38"/>
      <c r="O13" s="38"/>
      <c r="P13" s="38"/>
      <c r="Q13" s="38"/>
      <c r="R13" s="38"/>
      <c r="S13" s="43"/>
      <c r="T13" s="43"/>
      <c r="U13" s="43"/>
      <c r="V13" s="49"/>
      <c r="W13" s="49"/>
      <c r="X13" s="49"/>
      <c r="Y13" s="49"/>
      <c r="Z13" s="49"/>
      <c r="AA13" s="49"/>
      <c r="AB13" s="49"/>
    </row>
    <row r="14" spans="1:28" ht="24" customHeight="1" x14ac:dyDescent="0.25">
      <c r="A14" s="68"/>
      <c r="B14" s="57"/>
      <c r="C14" s="57"/>
      <c r="D14" s="57"/>
      <c r="E14" s="57"/>
      <c r="F14" s="57"/>
      <c r="G14" s="57"/>
      <c r="H14" s="57"/>
      <c r="I14" s="57"/>
      <c r="J14" s="90"/>
      <c r="K14" s="39"/>
      <c r="L14" s="51"/>
      <c r="M14" s="51"/>
      <c r="N14" s="38"/>
      <c r="O14" s="38"/>
      <c r="P14" s="38"/>
      <c r="Q14" s="38"/>
      <c r="R14" s="38"/>
      <c r="S14" s="43"/>
      <c r="T14" s="43"/>
      <c r="U14" s="43"/>
      <c r="V14" s="49"/>
      <c r="W14" s="49"/>
      <c r="X14" s="49"/>
      <c r="Y14" s="49"/>
      <c r="Z14" s="49"/>
      <c r="AA14" s="49"/>
      <c r="AB14" s="49"/>
    </row>
    <row r="15" spans="1:28" ht="24" customHeight="1" x14ac:dyDescent="0.25">
      <c r="A15" s="68"/>
      <c r="B15" s="57"/>
      <c r="C15" s="57"/>
      <c r="D15" s="57"/>
      <c r="E15" s="182" t="s">
        <v>124</v>
      </c>
      <c r="F15" s="77"/>
      <c r="G15" s="366" t="s">
        <v>125</v>
      </c>
      <c r="H15" s="366"/>
      <c r="I15" s="366"/>
      <c r="J15" s="367"/>
      <c r="K15" s="39"/>
      <c r="L15" s="51"/>
      <c r="M15" s="51"/>
      <c r="N15" s="38"/>
      <c r="O15" s="38"/>
      <c r="P15" s="38"/>
      <c r="Q15" s="38"/>
      <c r="R15" s="38"/>
      <c r="S15" s="43"/>
      <c r="T15" s="43"/>
      <c r="U15" s="43"/>
      <c r="V15" s="49"/>
      <c r="W15" s="49"/>
      <c r="X15" s="49"/>
      <c r="Y15" s="49"/>
      <c r="Z15" s="49"/>
      <c r="AA15" s="49"/>
      <c r="AB15" s="49"/>
    </row>
    <row r="16" spans="1:28" ht="24" customHeight="1" x14ac:dyDescent="0.25">
      <c r="A16" s="68"/>
      <c r="B16" s="57"/>
      <c r="C16" s="57"/>
      <c r="D16" s="57"/>
      <c r="E16" s="183" t="s">
        <v>552</v>
      </c>
      <c r="F16" s="57"/>
      <c r="G16" s="362" t="s">
        <v>115</v>
      </c>
      <c r="H16" s="362"/>
      <c r="I16" s="362"/>
      <c r="J16" s="363"/>
      <c r="K16" s="52"/>
      <c r="L16" s="48"/>
      <c r="M16" s="48"/>
      <c r="N16" s="38"/>
      <c r="O16" s="38"/>
      <c r="P16" s="38"/>
      <c r="Q16" s="38"/>
      <c r="R16" s="38"/>
      <c r="S16" s="43"/>
      <c r="T16" s="43"/>
      <c r="U16" s="43"/>
      <c r="V16" s="49"/>
      <c r="W16" s="49"/>
      <c r="X16" s="49"/>
      <c r="Y16" s="49"/>
      <c r="Z16" s="49"/>
      <c r="AA16" s="49"/>
      <c r="AB16" s="49"/>
    </row>
    <row r="17" spans="1:28" ht="24" customHeight="1" x14ac:dyDescent="0.25">
      <c r="A17" s="68"/>
      <c r="B17" s="57"/>
      <c r="C17" s="57"/>
      <c r="D17" s="57"/>
      <c r="E17" s="183" t="s">
        <v>553</v>
      </c>
      <c r="F17" s="57"/>
      <c r="G17" s="362" t="s">
        <v>115</v>
      </c>
      <c r="H17" s="362"/>
      <c r="I17" s="362"/>
      <c r="J17" s="363"/>
      <c r="K17" s="42"/>
      <c r="L17" s="42"/>
      <c r="M17" s="42"/>
      <c r="N17" s="38"/>
      <c r="O17" s="38"/>
      <c r="P17" s="38"/>
      <c r="Q17" s="38"/>
      <c r="R17" s="38"/>
      <c r="S17" s="43"/>
      <c r="T17" s="43"/>
      <c r="U17" s="43"/>
      <c r="V17" s="49"/>
      <c r="W17" s="49"/>
      <c r="X17" s="49"/>
      <c r="Y17" s="49"/>
      <c r="Z17" s="49"/>
      <c r="AA17" s="49"/>
      <c r="AB17" s="49"/>
    </row>
    <row r="18" spans="1:28" ht="24" customHeight="1" x14ac:dyDescent="0.25">
      <c r="A18" s="68"/>
      <c r="B18" s="57"/>
      <c r="C18" s="57"/>
      <c r="D18" s="57"/>
      <c r="E18" s="184" t="s">
        <v>554</v>
      </c>
      <c r="F18" s="57"/>
      <c r="G18" s="362" t="s">
        <v>115</v>
      </c>
      <c r="H18" s="362"/>
      <c r="I18" s="362"/>
      <c r="J18" s="363"/>
      <c r="K18" s="42"/>
      <c r="L18" s="42"/>
      <c r="M18" s="42"/>
      <c r="N18" s="42"/>
      <c r="O18" s="42"/>
      <c r="P18" s="42"/>
      <c r="Q18" s="42"/>
      <c r="R18" s="45"/>
      <c r="S18" s="45"/>
      <c r="T18" s="47"/>
      <c r="U18" s="47"/>
      <c r="V18" s="49"/>
      <c r="W18" s="49"/>
      <c r="X18" s="49"/>
      <c r="Y18" s="49"/>
      <c r="Z18" s="49"/>
      <c r="AA18" s="49"/>
      <c r="AB18" s="49"/>
    </row>
    <row r="19" spans="1:28" ht="24" customHeight="1" x14ac:dyDescent="0.25">
      <c r="A19" s="68"/>
      <c r="B19" s="57"/>
      <c r="C19" s="57"/>
      <c r="D19" s="57"/>
      <c r="E19" s="184" t="s">
        <v>555</v>
      </c>
      <c r="F19" s="57"/>
      <c r="G19" s="362" t="s">
        <v>115</v>
      </c>
      <c r="H19" s="362"/>
      <c r="I19" s="362"/>
      <c r="J19" s="363"/>
      <c r="K19" s="42"/>
      <c r="L19" s="42"/>
      <c r="M19" s="42"/>
      <c r="N19" s="42"/>
      <c r="O19" s="42"/>
      <c r="P19" s="42"/>
      <c r="Q19" s="42"/>
      <c r="R19" s="45"/>
      <c r="S19" s="45"/>
      <c r="T19" s="47"/>
      <c r="U19" s="47"/>
      <c r="V19" s="49"/>
      <c r="W19" s="49"/>
      <c r="X19" s="49"/>
      <c r="Y19" s="49"/>
      <c r="Z19" s="49"/>
      <c r="AA19" s="49"/>
      <c r="AB19" s="49"/>
    </row>
    <row r="20" spans="1:28" ht="24" customHeight="1" x14ac:dyDescent="0.25">
      <c r="A20" s="68"/>
      <c r="B20" s="57"/>
      <c r="C20" s="57"/>
      <c r="D20" s="57"/>
      <c r="E20" s="57"/>
      <c r="F20" s="57"/>
      <c r="G20" s="57"/>
      <c r="H20" s="57"/>
      <c r="I20" s="57"/>
      <c r="J20" s="57"/>
      <c r="K20" s="42"/>
      <c r="L20" s="42"/>
      <c r="M20" s="42"/>
      <c r="N20" s="42"/>
      <c r="O20" s="42"/>
      <c r="P20" s="42"/>
      <c r="Q20" s="42"/>
      <c r="R20" s="45"/>
      <c r="S20" s="45"/>
      <c r="T20" s="47"/>
      <c r="U20" s="47"/>
      <c r="V20" s="49"/>
      <c r="W20" s="49"/>
      <c r="X20" s="49"/>
      <c r="Y20" s="49"/>
      <c r="Z20" s="49"/>
      <c r="AA20" s="49"/>
      <c r="AB20" s="49"/>
    </row>
    <row r="21" spans="1:28" ht="24" customHeight="1" x14ac:dyDescent="0.25">
      <c r="A21" s="68"/>
      <c r="B21" s="57"/>
      <c r="C21" s="57"/>
      <c r="D21" s="57"/>
      <c r="E21" s="57"/>
      <c r="F21" s="57"/>
      <c r="G21" s="57"/>
      <c r="H21" s="57"/>
      <c r="I21" s="57"/>
      <c r="J21" s="90"/>
      <c r="K21" s="42"/>
      <c r="L21" s="42"/>
      <c r="M21" s="44"/>
      <c r="N21" s="44"/>
      <c r="O21" s="44"/>
      <c r="P21" s="44"/>
      <c r="Q21" s="44"/>
      <c r="R21" s="45"/>
      <c r="S21" s="45"/>
      <c r="T21" s="47"/>
      <c r="U21" s="47"/>
      <c r="V21" s="49"/>
      <c r="W21" s="49"/>
      <c r="X21" s="49"/>
      <c r="Y21" s="49"/>
      <c r="Z21" s="49"/>
      <c r="AA21" s="49"/>
      <c r="AB21" s="49"/>
    </row>
    <row r="22" spans="1:28" ht="24" customHeight="1" x14ac:dyDescent="0.25">
      <c r="A22" s="68"/>
      <c r="B22" s="57"/>
      <c r="C22" s="57"/>
      <c r="D22" s="57"/>
      <c r="E22" s="57"/>
      <c r="F22" s="57"/>
      <c r="G22" s="57"/>
      <c r="H22" s="57"/>
      <c r="I22" s="57"/>
      <c r="J22" s="90"/>
      <c r="K22" s="39"/>
      <c r="L22" s="39"/>
      <c r="M22" s="39"/>
      <c r="N22" s="39"/>
      <c r="O22" s="39"/>
      <c r="P22" s="39"/>
      <c r="Q22" s="39"/>
      <c r="R22" s="45"/>
      <c r="S22" s="45"/>
      <c r="T22" s="47"/>
      <c r="U22" s="47"/>
      <c r="V22" s="49"/>
      <c r="W22" s="49"/>
      <c r="X22" s="49"/>
      <c r="Y22" s="49"/>
      <c r="Z22" s="49"/>
      <c r="AA22" s="49"/>
      <c r="AB22" s="49"/>
    </row>
    <row r="23" spans="1:28" ht="24" customHeight="1" x14ac:dyDescent="0.2">
      <c r="A23" s="352"/>
      <c r="B23" s="353"/>
      <c r="C23" s="122"/>
      <c r="D23" s="70"/>
      <c r="E23" s="70"/>
      <c r="F23" s="70"/>
      <c r="G23" s="70"/>
      <c r="H23" s="70"/>
      <c r="I23" s="70"/>
      <c r="J23" s="91"/>
      <c r="K23" s="53"/>
      <c r="L23" s="41"/>
      <c r="M23" s="41"/>
      <c r="N23" s="41"/>
      <c r="O23" s="41"/>
      <c r="P23" s="41"/>
      <c r="Q23" s="41"/>
      <c r="R23" s="45"/>
      <c r="S23" s="45"/>
      <c r="T23" s="47"/>
      <c r="U23" s="47"/>
      <c r="V23" s="49"/>
      <c r="W23" s="49"/>
      <c r="X23" s="49"/>
      <c r="Y23" s="49"/>
      <c r="Z23" s="49"/>
      <c r="AA23" s="49"/>
      <c r="AB23" s="49"/>
    </row>
    <row r="24" spans="1:28" ht="24" customHeight="1" x14ac:dyDescent="0.25">
      <c r="A24" s="360" t="str">
        <f>CONCATENATE("Article ",'Critères '!$A$12," : ",'Critères '!$B$12)</f>
        <v>Article 4 : Contexte de l'organisme</v>
      </c>
      <c r="B24" s="361"/>
      <c r="C24" s="361"/>
      <c r="D24" s="361"/>
      <c r="E24" s="189"/>
      <c r="F24" s="190"/>
      <c r="G24" s="368"/>
      <c r="H24" s="368"/>
      <c r="I24" s="368"/>
      <c r="J24" s="191"/>
      <c r="K24" s="43"/>
      <c r="L24" s="43"/>
      <c r="M24" s="43"/>
      <c r="N24" s="43"/>
      <c r="O24" s="43"/>
      <c r="P24" s="43"/>
      <c r="Q24" s="43"/>
      <c r="R24" s="45"/>
      <c r="S24" s="45"/>
      <c r="T24" s="46"/>
      <c r="U24" s="46"/>
      <c r="V24" s="49"/>
      <c r="W24" s="49"/>
      <c r="X24" s="49"/>
      <c r="Y24" s="49"/>
      <c r="Z24" s="49"/>
      <c r="AA24" s="49"/>
      <c r="AB24" s="49"/>
    </row>
    <row r="25" spans="1:28" ht="24" customHeight="1" x14ac:dyDescent="0.25">
      <c r="A25" s="123"/>
      <c r="B25" s="364"/>
      <c r="C25" s="364"/>
      <c r="D25" s="364"/>
      <c r="E25" s="192"/>
      <c r="F25" s="57"/>
      <c r="G25" s="57"/>
      <c r="H25" s="57"/>
      <c r="I25" s="57"/>
      <c r="J25" s="90"/>
      <c r="K25" s="42"/>
      <c r="L25" s="42"/>
      <c r="M25" s="42"/>
      <c r="N25" s="42"/>
      <c r="O25" s="42"/>
      <c r="P25" s="42"/>
      <c r="Q25" s="42"/>
      <c r="R25" s="45"/>
      <c r="S25" s="45"/>
      <c r="T25" s="46"/>
      <c r="U25" s="46"/>
      <c r="V25" s="49"/>
      <c r="W25" s="49"/>
      <c r="X25" s="49"/>
      <c r="Y25" s="49"/>
      <c r="Z25" s="49"/>
      <c r="AA25" s="49"/>
      <c r="AB25" s="49"/>
    </row>
    <row r="26" spans="1:28" ht="24" customHeight="1" x14ac:dyDescent="0.2">
      <c r="A26" s="124"/>
      <c r="B26" s="57"/>
      <c r="C26" s="62"/>
      <c r="D26" s="63"/>
      <c r="E26" s="182" t="s">
        <v>124</v>
      </c>
      <c r="F26" s="77"/>
      <c r="G26" s="366" t="s">
        <v>125</v>
      </c>
      <c r="H26" s="366"/>
      <c r="I26" s="366"/>
      <c r="J26" s="367"/>
      <c r="K26" s="55"/>
      <c r="L26" s="55"/>
      <c r="M26" s="55"/>
      <c r="N26" s="55"/>
      <c r="O26" s="55"/>
      <c r="P26" s="55"/>
      <c r="Q26" s="55"/>
      <c r="R26" s="45"/>
      <c r="S26" s="45"/>
      <c r="T26" s="46"/>
      <c r="U26" s="46"/>
      <c r="V26" s="49"/>
      <c r="W26" s="49"/>
      <c r="X26" s="49"/>
      <c r="Y26" s="49"/>
      <c r="Z26" s="49"/>
      <c r="AA26" s="49"/>
      <c r="AB26" s="49"/>
    </row>
    <row r="27" spans="1:28" ht="24" customHeight="1" x14ac:dyDescent="0.2">
      <c r="A27" s="124"/>
      <c r="B27" s="63"/>
      <c r="C27" s="63"/>
      <c r="D27" s="63"/>
      <c r="E27" s="183" t="s">
        <v>552</v>
      </c>
      <c r="F27" s="57"/>
      <c r="G27" s="362" t="s">
        <v>115</v>
      </c>
      <c r="H27" s="362"/>
      <c r="I27" s="362"/>
      <c r="J27" s="363"/>
      <c r="K27" s="56"/>
      <c r="L27" s="56"/>
      <c r="M27" s="56"/>
      <c r="N27" s="56"/>
      <c r="O27" s="56"/>
      <c r="P27" s="56"/>
      <c r="Q27" s="56"/>
      <c r="R27" s="45"/>
      <c r="S27" s="45"/>
      <c r="T27" s="46"/>
      <c r="U27" s="46"/>
      <c r="V27" s="49"/>
      <c r="W27" s="49"/>
      <c r="X27" s="49"/>
      <c r="Y27" s="49"/>
      <c r="Z27" s="49"/>
      <c r="AA27" s="49"/>
      <c r="AB27" s="49"/>
    </row>
    <row r="28" spans="1:28" ht="24" customHeight="1" x14ac:dyDescent="0.2">
      <c r="A28" s="124"/>
      <c r="B28" s="63"/>
      <c r="C28" s="63"/>
      <c r="D28" s="63"/>
      <c r="E28" s="183" t="s">
        <v>553</v>
      </c>
      <c r="F28" s="57"/>
      <c r="G28" s="362" t="s">
        <v>115</v>
      </c>
      <c r="H28" s="362"/>
      <c r="I28" s="362"/>
      <c r="J28" s="363"/>
      <c r="K28" s="56"/>
      <c r="L28" s="56"/>
      <c r="M28" s="56"/>
      <c r="N28" s="56"/>
      <c r="O28" s="56"/>
      <c r="P28" s="56"/>
      <c r="Q28" s="56"/>
      <c r="R28" s="45"/>
      <c r="S28" s="45"/>
      <c r="T28" s="46"/>
      <c r="U28" s="46"/>
      <c r="V28" s="49"/>
      <c r="W28" s="49"/>
      <c r="X28" s="49"/>
      <c r="Y28" s="49"/>
      <c r="Z28" s="49"/>
      <c r="AA28" s="49"/>
      <c r="AB28" s="49"/>
    </row>
    <row r="29" spans="1:28" ht="24" customHeight="1" x14ac:dyDescent="0.2">
      <c r="A29" s="124"/>
      <c r="B29" s="63"/>
      <c r="C29" s="63"/>
      <c r="D29" s="63"/>
      <c r="E29" s="184" t="s">
        <v>554</v>
      </c>
      <c r="F29" s="57"/>
      <c r="G29" s="362" t="s">
        <v>115</v>
      </c>
      <c r="H29" s="362"/>
      <c r="I29" s="362"/>
      <c r="J29" s="363"/>
      <c r="K29" s="56"/>
      <c r="L29" s="56"/>
      <c r="M29" s="56"/>
      <c r="N29" s="56"/>
      <c r="O29" s="56"/>
      <c r="P29" s="56"/>
      <c r="Q29" s="56"/>
      <c r="R29" s="45"/>
      <c r="S29" s="45"/>
      <c r="T29" s="46"/>
      <c r="U29" s="46"/>
      <c r="V29" s="49"/>
      <c r="W29" s="49"/>
      <c r="X29" s="49"/>
      <c r="Y29" s="49"/>
      <c r="Z29" s="49"/>
      <c r="AA29" s="49"/>
      <c r="AB29" s="49"/>
    </row>
    <row r="30" spans="1:28" ht="24" customHeight="1" x14ac:dyDescent="0.2">
      <c r="A30" s="124"/>
      <c r="B30" s="63"/>
      <c r="C30" s="63"/>
      <c r="D30" s="63"/>
      <c r="E30" s="184" t="s">
        <v>555</v>
      </c>
      <c r="F30" s="57"/>
      <c r="G30" s="362" t="s">
        <v>115</v>
      </c>
      <c r="H30" s="362"/>
      <c r="I30" s="362"/>
      <c r="J30" s="363"/>
      <c r="K30" s="56"/>
      <c r="L30" s="56"/>
      <c r="M30" s="56"/>
      <c r="N30" s="56"/>
      <c r="O30" s="56"/>
      <c r="P30" s="56"/>
      <c r="Q30" s="56"/>
      <c r="R30" s="45"/>
      <c r="S30" s="45"/>
      <c r="T30" s="46"/>
      <c r="U30" s="46"/>
      <c r="V30" s="49"/>
      <c r="W30" s="49"/>
      <c r="X30" s="49"/>
      <c r="Y30" s="49"/>
      <c r="Z30" s="49"/>
      <c r="AA30" s="49"/>
      <c r="AB30" s="49"/>
    </row>
    <row r="31" spans="1:28" ht="24" customHeight="1" x14ac:dyDescent="0.2">
      <c r="A31" s="124"/>
      <c r="B31" s="63"/>
      <c r="C31" s="63"/>
      <c r="D31" s="63"/>
      <c r="E31" s="193"/>
      <c r="F31" s="194"/>
      <c r="G31" s="390"/>
      <c r="H31" s="390"/>
      <c r="I31" s="390"/>
      <c r="J31" s="391"/>
      <c r="K31" s="56"/>
      <c r="L31" s="56"/>
      <c r="M31" s="56"/>
      <c r="N31" s="56"/>
      <c r="O31" s="56"/>
      <c r="P31" s="56"/>
      <c r="Q31" s="56"/>
      <c r="R31" s="45"/>
      <c r="S31" s="45"/>
      <c r="T31" s="46"/>
      <c r="U31" s="46"/>
      <c r="V31" s="49"/>
      <c r="W31" s="49"/>
      <c r="X31" s="49"/>
      <c r="Y31" s="49"/>
      <c r="Z31" s="49"/>
      <c r="AA31" s="49"/>
      <c r="AB31" s="49"/>
    </row>
    <row r="32" spans="1:28" ht="24" customHeight="1" x14ac:dyDescent="0.2">
      <c r="A32" s="125"/>
      <c r="B32" s="76"/>
      <c r="C32" s="76"/>
      <c r="D32" s="76"/>
      <c r="E32" s="195"/>
      <c r="F32" s="196"/>
      <c r="G32" s="197"/>
      <c r="H32" s="197"/>
      <c r="I32" s="197"/>
      <c r="J32" s="198"/>
      <c r="K32" s="54"/>
      <c r="L32" s="54"/>
      <c r="M32" s="54"/>
      <c r="N32" s="54"/>
      <c r="O32" s="54"/>
      <c r="P32" s="54"/>
      <c r="Q32" s="54"/>
      <c r="R32" s="45"/>
      <c r="S32" s="45"/>
      <c r="T32" s="46"/>
      <c r="U32" s="46"/>
      <c r="V32" s="49"/>
      <c r="W32" s="49"/>
      <c r="X32" s="49"/>
      <c r="Y32" s="49"/>
      <c r="Z32" s="49"/>
      <c r="AA32" s="49"/>
      <c r="AB32" s="49"/>
    </row>
    <row r="33" spans="1:28" ht="24" customHeight="1" x14ac:dyDescent="0.25">
      <c r="A33" s="369" t="str">
        <f>CONCATENATE("Article ",'Critères '!A24," : ",'Critères '!B24)</f>
        <v>Article 5 : Leadership</v>
      </c>
      <c r="B33" s="370"/>
      <c r="C33" s="370"/>
      <c r="D33" s="370"/>
      <c r="E33" s="199"/>
      <c r="F33" s="200"/>
      <c r="G33" s="365"/>
      <c r="H33" s="365"/>
      <c r="I33" s="365"/>
      <c r="J33" s="201"/>
      <c r="K33" s="43"/>
      <c r="L33" s="43"/>
      <c r="M33" s="43"/>
      <c r="N33" s="43"/>
      <c r="O33" s="43"/>
      <c r="P33" s="43"/>
      <c r="Q33" s="43"/>
      <c r="R33" s="45"/>
      <c r="S33" s="45"/>
      <c r="T33" s="46"/>
      <c r="U33" s="46"/>
      <c r="V33" s="49"/>
      <c r="W33" s="49"/>
      <c r="X33" s="49"/>
      <c r="Y33" s="49"/>
      <c r="Z33" s="49"/>
      <c r="AA33" s="49"/>
      <c r="AB33" s="49"/>
    </row>
    <row r="34" spans="1:28" ht="24" customHeight="1" x14ac:dyDescent="0.25">
      <c r="A34" s="123"/>
      <c r="B34" s="80"/>
      <c r="C34" s="80"/>
      <c r="D34" s="80"/>
      <c r="E34" s="192"/>
      <c r="F34" s="57"/>
      <c r="G34" s="57"/>
      <c r="H34" s="57"/>
      <c r="I34" s="57"/>
      <c r="J34" s="90"/>
      <c r="K34" s="42"/>
      <c r="L34" s="42"/>
      <c r="M34" s="42"/>
      <c r="N34" s="42"/>
      <c r="O34" s="42"/>
      <c r="P34" s="42"/>
      <c r="Q34" s="42"/>
      <c r="R34" s="45"/>
      <c r="S34" s="45"/>
      <c r="T34" s="46"/>
      <c r="U34" s="46"/>
      <c r="V34" s="49"/>
      <c r="W34" s="49"/>
      <c r="X34" s="49"/>
      <c r="Y34" s="49"/>
      <c r="Z34" s="49"/>
      <c r="AA34" s="49"/>
      <c r="AB34" s="49"/>
    </row>
    <row r="35" spans="1:28" ht="24" customHeight="1" x14ac:dyDescent="0.2">
      <c r="A35" s="124"/>
      <c r="B35" s="64"/>
      <c r="C35" s="62"/>
      <c r="D35" s="63"/>
      <c r="E35" s="182" t="s">
        <v>124</v>
      </c>
      <c r="F35" s="77"/>
      <c r="G35" s="366" t="s">
        <v>125</v>
      </c>
      <c r="H35" s="366"/>
      <c r="I35" s="366"/>
      <c r="J35" s="367"/>
      <c r="K35" s="55"/>
      <c r="L35" s="55"/>
      <c r="M35" s="55"/>
      <c r="N35" s="55"/>
      <c r="O35" s="55"/>
      <c r="P35" s="55"/>
      <c r="Q35" s="55"/>
      <c r="R35" s="45"/>
      <c r="S35" s="45"/>
      <c r="T35" s="46"/>
      <c r="U35" s="46"/>
      <c r="V35" s="49"/>
      <c r="W35" s="49"/>
      <c r="X35" s="49"/>
      <c r="Y35" s="49"/>
      <c r="Z35" s="49"/>
      <c r="AA35" s="49"/>
      <c r="AB35" s="49"/>
    </row>
    <row r="36" spans="1:28" ht="24" customHeight="1" x14ac:dyDescent="0.2">
      <c r="A36" s="124"/>
      <c r="B36" s="63"/>
      <c r="C36" s="63"/>
      <c r="D36" s="63"/>
      <c r="E36" s="183" t="s">
        <v>552</v>
      </c>
      <c r="F36" s="57"/>
      <c r="G36" s="362" t="s">
        <v>115</v>
      </c>
      <c r="H36" s="362"/>
      <c r="I36" s="362"/>
      <c r="J36" s="363"/>
      <c r="K36" s="56"/>
      <c r="L36" s="56"/>
      <c r="M36" s="56"/>
      <c r="N36" s="56"/>
      <c r="O36" s="56"/>
      <c r="P36" s="56"/>
      <c r="Q36" s="56"/>
      <c r="R36" s="45"/>
      <c r="S36" s="45"/>
      <c r="T36" s="46"/>
      <c r="U36" s="46"/>
      <c r="V36" s="49"/>
      <c r="W36" s="49"/>
      <c r="X36" s="49"/>
      <c r="Y36" s="49"/>
      <c r="Z36" s="49"/>
      <c r="AA36" s="49"/>
      <c r="AB36" s="49"/>
    </row>
    <row r="37" spans="1:28" ht="24" customHeight="1" x14ac:dyDescent="0.2">
      <c r="A37" s="124"/>
      <c r="B37" s="63"/>
      <c r="C37" s="63"/>
      <c r="D37" s="63"/>
      <c r="E37" s="183" t="s">
        <v>553</v>
      </c>
      <c r="F37" s="57"/>
      <c r="G37" s="362" t="s">
        <v>115</v>
      </c>
      <c r="H37" s="362"/>
      <c r="I37" s="362"/>
      <c r="J37" s="363"/>
      <c r="K37" s="56"/>
      <c r="L37" s="56"/>
      <c r="M37" s="56"/>
      <c r="N37" s="56"/>
      <c r="O37" s="56"/>
      <c r="P37" s="56"/>
      <c r="Q37" s="56"/>
      <c r="R37" s="45"/>
      <c r="S37" s="45"/>
      <c r="T37" s="46"/>
      <c r="U37" s="46"/>
      <c r="V37" s="49"/>
      <c r="W37" s="49"/>
      <c r="X37" s="49"/>
      <c r="Y37" s="49"/>
      <c r="Z37" s="49"/>
      <c r="AA37" s="49"/>
      <c r="AB37" s="49"/>
    </row>
    <row r="38" spans="1:28" ht="24" customHeight="1" x14ac:dyDescent="0.2">
      <c r="A38" s="124"/>
      <c r="B38" s="63"/>
      <c r="C38" s="63"/>
      <c r="D38" s="63"/>
      <c r="E38" s="184" t="s">
        <v>554</v>
      </c>
      <c r="F38" s="57"/>
      <c r="G38" s="362" t="s">
        <v>115</v>
      </c>
      <c r="H38" s="362"/>
      <c r="I38" s="362"/>
      <c r="J38" s="363"/>
      <c r="K38" s="56"/>
      <c r="L38" s="56"/>
      <c r="M38" s="56"/>
      <c r="N38" s="56"/>
      <c r="O38" s="56"/>
      <c r="P38" s="56"/>
      <c r="Q38" s="56"/>
      <c r="R38" s="45"/>
      <c r="S38" s="45"/>
      <c r="T38" s="46"/>
      <c r="U38" s="46"/>
      <c r="V38" s="49"/>
      <c r="W38" s="49"/>
      <c r="X38" s="49"/>
      <c r="Y38" s="49"/>
      <c r="Z38" s="49"/>
      <c r="AA38" s="49"/>
      <c r="AB38" s="49"/>
    </row>
    <row r="39" spans="1:28" ht="24" customHeight="1" x14ac:dyDescent="0.2">
      <c r="A39" s="124"/>
      <c r="B39" s="63"/>
      <c r="C39" s="63"/>
      <c r="D39" s="63"/>
      <c r="E39" s="184" t="s">
        <v>555</v>
      </c>
      <c r="F39" s="57"/>
      <c r="G39" s="362" t="s">
        <v>115</v>
      </c>
      <c r="H39" s="362"/>
      <c r="I39" s="362"/>
      <c r="J39" s="363"/>
      <c r="K39" s="56"/>
      <c r="L39" s="56"/>
      <c r="M39" s="56"/>
      <c r="N39" s="56"/>
      <c r="O39" s="56"/>
      <c r="P39" s="56"/>
      <c r="Q39" s="56"/>
      <c r="R39" s="45"/>
      <c r="S39" s="45"/>
      <c r="T39" s="46"/>
      <c r="U39" s="46"/>
      <c r="V39" s="49"/>
      <c r="W39" s="49"/>
      <c r="X39" s="49"/>
      <c r="Y39" s="49"/>
      <c r="Z39" s="49"/>
      <c r="AA39" s="49"/>
      <c r="AB39" s="49"/>
    </row>
    <row r="40" spans="1:28" ht="24" customHeight="1" x14ac:dyDescent="0.2">
      <c r="A40" s="124"/>
      <c r="B40" s="63"/>
      <c r="C40" s="63"/>
      <c r="D40" s="63"/>
      <c r="E40" s="193"/>
      <c r="F40" s="194"/>
      <c r="G40" s="390"/>
      <c r="H40" s="390"/>
      <c r="I40" s="390"/>
      <c r="J40" s="391"/>
      <c r="K40" s="56"/>
      <c r="L40" s="56"/>
      <c r="M40" s="56"/>
      <c r="N40" s="56"/>
      <c r="O40" s="56"/>
      <c r="P40" s="56"/>
      <c r="Q40" s="56"/>
      <c r="R40" s="45"/>
      <c r="S40" s="45"/>
      <c r="T40" s="46"/>
      <c r="U40" s="46"/>
      <c r="V40" s="49"/>
      <c r="W40" s="49"/>
      <c r="X40" s="49"/>
      <c r="Y40" s="49"/>
      <c r="Z40" s="49"/>
      <c r="AA40" s="49"/>
      <c r="AB40" s="49"/>
    </row>
    <row r="41" spans="1:28" ht="24" customHeight="1" x14ac:dyDescent="0.25">
      <c r="A41" s="69"/>
      <c r="B41" s="70"/>
      <c r="C41" s="70"/>
      <c r="D41" s="70"/>
      <c r="E41" s="70"/>
      <c r="F41" s="70"/>
      <c r="G41" s="70"/>
      <c r="H41" s="70"/>
      <c r="I41" s="70"/>
      <c r="J41" s="91"/>
      <c r="K41" s="42"/>
      <c r="L41" s="42"/>
      <c r="M41" s="42"/>
      <c r="N41" s="42"/>
      <c r="O41" s="42"/>
      <c r="P41" s="42"/>
      <c r="Q41" s="42"/>
      <c r="R41" s="45"/>
      <c r="S41" s="45"/>
      <c r="T41" s="46"/>
      <c r="U41" s="46"/>
      <c r="V41" s="49"/>
      <c r="W41" s="49"/>
      <c r="X41" s="49"/>
      <c r="Y41" s="49"/>
      <c r="Z41" s="49"/>
      <c r="AA41" s="49"/>
      <c r="AB41" s="49"/>
    </row>
    <row r="42" spans="1:28" ht="24" customHeight="1" x14ac:dyDescent="0.25">
      <c r="A42" s="360" t="str">
        <f>CONCATENATE("Article ",'Critères '!A49," : ",'Critères '!B49)</f>
        <v>Article 6 : Planification</v>
      </c>
      <c r="B42" s="361"/>
      <c r="C42" s="361"/>
      <c r="D42" s="361"/>
      <c r="E42" s="189"/>
      <c r="F42" s="190"/>
      <c r="G42" s="368"/>
      <c r="H42" s="368"/>
      <c r="I42" s="368"/>
      <c r="J42" s="191"/>
      <c r="K42" s="43"/>
      <c r="L42" s="43"/>
      <c r="M42" s="43"/>
      <c r="N42" s="43"/>
      <c r="O42" s="43"/>
      <c r="P42" s="43"/>
      <c r="Q42" s="43"/>
      <c r="R42" s="45"/>
      <c r="S42" s="45"/>
      <c r="T42" s="46"/>
      <c r="U42" s="46"/>
      <c r="V42" s="49"/>
      <c r="W42" s="49"/>
      <c r="X42" s="49"/>
      <c r="Y42" s="49"/>
      <c r="Z42" s="49"/>
      <c r="AA42" s="49"/>
      <c r="AB42" s="49"/>
    </row>
    <row r="43" spans="1:28" ht="24" customHeight="1" x14ac:dyDescent="0.25">
      <c r="A43" s="123"/>
      <c r="B43" s="364"/>
      <c r="C43" s="364"/>
      <c r="D43" s="364"/>
      <c r="E43" s="192"/>
      <c r="F43" s="57"/>
      <c r="G43" s="57"/>
      <c r="H43" s="57"/>
      <c r="I43" s="57"/>
      <c r="J43" s="90"/>
      <c r="K43" s="42"/>
      <c r="L43" s="42"/>
      <c r="M43" s="42"/>
      <c r="N43" s="42"/>
      <c r="O43" s="42"/>
      <c r="P43" s="42"/>
      <c r="Q43" s="42"/>
      <c r="R43" s="45"/>
      <c r="S43" s="45"/>
      <c r="T43" s="46"/>
      <c r="U43" s="46"/>
      <c r="V43" s="49"/>
      <c r="W43" s="49"/>
      <c r="X43" s="49"/>
      <c r="Y43" s="49"/>
      <c r="Z43" s="49"/>
      <c r="AA43" s="49"/>
      <c r="AB43" s="49"/>
    </row>
    <row r="44" spans="1:28" ht="24" customHeight="1" x14ac:dyDescent="0.2">
      <c r="A44" s="124"/>
      <c r="B44" s="64"/>
      <c r="C44" s="62"/>
      <c r="D44" s="63"/>
      <c r="E44" s="182" t="s">
        <v>124</v>
      </c>
      <c r="F44" s="77"/>
      <c r="G44" s="366" t="s">
        <v>125</v>
      </c>
      <c r="H44" s="366"/>
      <c r="I44" s="366"/>
      <c r="J44" s="367"/>
      <c r="K44" s="55"/>
      <c r="L44" s="55"/>
      <c r="M44" s="55"/>
      <c r="N44" s="55"/>
      <c r="O44" s="55"/>
      <c r="P44" s="55"/>
      <c r="Q44" s="55"/>
      <c r="R44" s="45"/>
      <c r="S44" s="45"/>
      <c r="T44" s="46"/>
      <c r="U44" s="46"/>
      <c r="V44" s="49"/>
      <c r="W44" s="49"/>
      <c r="X44" s="49"/>
      <c r="Y44" s="49"/>
      <c r="Z44" s="49"/>
      <c r="AA44" s="49"/>
      <c r="AB44" s="49"/>
    </row>
    <row r="45" spans="1:28" ht="24" customHeight="1" x14ac:dyDescent="0.2">
      <c r="A45" s="124"/>
      <c r="B45" s="63"/>
      <c r="C45" s="63"/>
      <c r="D45" s="63"/>
      <c r="E45" s="183" t="s">
        <v>552</v>
      </c>
      <c r="F45" s="57"/>
      <c r="G45" s="362" t="s">
        <v>115</v>
      </c>
      <c r="H45" s="362"/>
      <c r="I45" s="362"/>
      <c r="J45" s="363"/>
      <c r="K45" s="56"/>
      <c r="L45" s="56"/>
      <c r="M45" s="56"/>
      <c r="N45" s="56"/>
      <c r="O45" s="56"/>
      <c r="P45" s="56"/>
      <c r="Q45" s="56"/>
      <c r="R45" s="45"/>
      <c r="S45" s="45"/>
      <c r="T45" s="46"/>
      <c r="U45" s="46"/>
      <c r="V45" s="49"/>
      <c r="W45" s="49"/>
      <c r="X45" s="49"/>
      <c r="Y45" s="49"/>
      <c r="Z45" s="49"/>
      <c r="AA45" s="49"/>
      <c r="AB45" s="49"/>
    </row>
    <row r="46" spans="1:28" ht="24" customHeight="1" x14ac:dyDescent="0.2">
      <c r="A46" s="124"/>
      <c r="B46" s="63"/>
      <c r="C46" s="63"/>
      <c r="D46" s="63"/>
      <c r="E46" s="183" t="s">
        <v>553</v>
      </c>
      <c r="F46" s="57"/>
      <c r="G46" s="362" t="s">
        <v>115</v>
      </c>
      <c r="H46" s="362"/>
      <c r="I46" s="362"/>
      <c r="J46" s="363"/>
      <c r="K46" s="56"/>
      <c r="L46" s="56"/>
      <c r="M46" s="56"/>
      <c r="N46" s="56"/>
      <c r="O46" s="56"/>
      <c r="P46" s="56"/>
      <c r="Q46" s="56"/>
      <c r="R46" s="45"/>
      <c r="S46" s="45"/>
      <c r="T46" s="46"/>
      <c r="U46" s="46"/>
      <c r="V46" s="49"/>
      <c r="W46" s="49"/>
      <c r="X46" s="49"/>
      <c r="Y46" s="49"/>
      <c r="Z46" s="49"/>
      <c r="AA46" s="49"/>
      <c r="AB46" s="49"/>
    </row>
    <row r="47" spans="1:28" ht="24" customHeight="1" x14ac:dyDescent="0.2">
      <c r="A47" s="124"/>
      <c r="B47" s="63"/>
      <c r="C47" s="63"/>
      <c r="D47" s="63"/>
      <c r="E47" s="184" t="s">
        <v>554</v>
      </c>
      <c r="F47" s="57"/>
      <c r="G47" s="362" t="s">
        <v>115</v>
      </c>
      <c r="H47" s="362"/>
      <c r="I47" s="362"/>
      <c r="J47" s="363"/>
      <c r="K47" s="56"/>
      <c r="L47" s="56"/>
      <c r="M47" s="56"/>
      <c r="N47" s="56"/>
      <c r="O47" s="56"/>
      <c r="P47" s="56"/>
      <c r="Q47" s="56"/>
      <c r="R47" s="45"/>
      <c r="S47" s="45"/>
      <c r="T47" s="46"/>
      <c r="U47" s="46"/>
      <c r="V47" s="49"/>
      <c r="W47" s="49"/>
      <c r="X47" s="49"/>
      <c r="Y47" s="49"/>
      <c r="Z47" s="49"/>
      <c r="AA47" s="49"/>
      <c r="AB47" s="49"/>
    </row>
    <row r="48" spans="1:28" ht="24" customHeight="1" x14ac:dyDescent="0.2">
      <c r="A48" s="124"/>
      <c r="B48" s="63"/>
      <c r="C48" s="63"/>
      <c r="D48" s="63"/>
      <c r="E48" s="184" t="s">
        <v>555</v>
      </c>
      <c r="F48" s="57"/>
      <c r="G48" s="362" t="s">
        <v>115</v>
      </c>
      <c r="H48" s="362"/>
      <c r="I48" s="362"/>
      <c r="J48" s="363"/>
      <c r="K48" s="56"/>
      <c r="L48" s="56"/>
      <c r="M48" s="56"/>
      <c r="N48" s="56"/>
      <c r="O48" s="56"/>
      <c r="P48" s="56"/>
      <c r="Q48" s="56"/>
      <c r="R48" s="45"/>
      <c r="S48" s="45"/>
      <c r="T48" s="46"/>
      <c r="U48" s="46"/>
      <c r="V48" s="49"/>
      <c r="W48" s="49"/>
      <c r="X48" s="49"/>
      <c r="Y48" s="49"/>
      <c r="Z48" s="49"/>
      <c r="AA48" s="49"/>
      <c r="AB48" s="49"/>
    </row>
    <row r="49" spans="1:28" ht="24" customHeight="1" x14ac:dyDescent="0.2">
      <c r="A49" s="124"/>
      <c r="B49" s="63"/>
      <c r="C49" s="63"/>
      <c r="D49" s="63"/>
      <c r="E49" s="193"/>
      <c r="F49" s="194"/>
      <c r="G49" s="390"/>
      <c r="H49" s="390"/>
      <c r="I49" s="390"/>
      <c r="J49" s="391"/>
      <c r="K49" s="56"/>
      <c r="L49" s="56"/>
      <c r="M49" s="56"/>
      <c r="N49" s="56"/>
      <c r="O49" s="56"/>
      <c r="P49" s="56"/>
      <c r="Q49" s="56"/>
      <c r="R49" s="45"/>
      <c r="S49" s="45"/>
      <c r="T49" s="46"/>
      <c r="U49" s="46"/>
      <c r="V49" s="49"/>
      <c r="W49" s="49"/>
      <c r="X49" s="49"/>
      <c r="Y49" s="49"/>
      <c r="Z49" s="49"/>
      <c r="AA49" s="49"/>
      <c r="AB49" s="49"/>
    </row>
    <row r="50" spans="1:28" ht="24" customHeight="1" x14ac:dyDescent="0.25">
      <c r="A50" s="68"/>
      <c r="B50" s="57"/>
      <c r="C50" s="57"/>
      <c r="D50" s="57"/>
      <c r="E50" s="57"/>
      <c r="F50" s="57"/>
      <c r="G50" s="57"/>
      <c r="H50" s="57"/>
      <c r="I50" s="57"/>
      <c r="J50" s="90"/>
      <c r="K50" s="42"/>
      <c r="L50" s="42"/>
      <c r="M50" s="42"/>
      <c r="N50" s="42"/>
      <c r="O50" s="42"/>
      <c r="P50" s="42"/>
      <c r="Q50" s="42"/>
      <c r="R50" s="45"/>
      <c r="S50" s="45"/>
      <c r="T50" s="46"/>
      <c r="U50" s="46"/>
      <c r="V50" s="49"/>
      <c r="W50" s="49"/>
      <c r="X50" s="49"/>
      <c r="Y50" s="49"/>
      <c r="Z50" s="49"/>
      <c r="AA50" s="49"/>
      <c r="AB50" s="49"/>
    </row>
    <row r="51" spans="1:28" ht="24" customHeight="1" x14ac:dyDescent="0.25">
      <c r="A51" s="369" t="str">
        <f>CONCATENATE("Article ",'Critères '!A66," : ",'Critères '!B66)</f>
        <v>Article 7 : Support</v>
      </c>
      <c r="B51" s="370"/>
      <c r="C51" s="370"/>
      <c r="D51" s="370"/>
      <c r="E51" s="199"/>
      <c r="F51" s="200"/>
      <c r="G51" s="365"/>
      <c r="H51" s="365"/>
      <c r="I51" s="365"/>
      <c r="J51" s="201"/>
      <c r="K51" s="43"/>
      <c r="L51" s="43"/>
      <c r="M51" s="43"/>
      <c r="N51" s="43"/>
      <c r="O51" s="43"/>
      <c r="P51" s="43"/>
      <c r="Q51" s="43"/>
      <c r="R51" s="45"/>
      <c r="S51" s="45"/>
      <c r="T51" s="46"/>
      <c r="U51" s="46"/>
      <c r="V51" s="49"/>
      <c r="W51" s="49"/>
      <c r="X51" s="49"/>
      <c r="Y51" s="49"/>
      <c r="Z51" s="49"/>
      <c r="AA51" s="49"/>
      <c r="AB51" s="49"/>
    </row>
    <row r="52" spans="1:28" ht="24" customHeight="1" x14ac:dyDescent="0.25">
      <c r="A52" s="123"/>
      <c r="B52" s="364"/>
      <c r="C52" s="364"/>
      <c r="D52" s="364"/>
      <c r="E52" s="192"/>
      <c r="F52" s="57"/>
      <c r="G52" s="57"/>
      <c r="H52" s="57"/>
      <c r="I52" s="57"/>
      <c r="J52" s="90"/>
      <c r="K52" s="42"/>
      <c r="L52" s="42"/>
      <c r="M52" s="42"/>
      <c r="N52" s="42"/>
      <c r="O52" s="42"/>
      <c r="P52" s="42"/>
      <c r="Q52" s="42"/>
      <c r="R52" s="45"/>
      <c r="S52" s="45"/>
      <c r="T52" s="46"/>
      <c r="U52" s="46"/>
      <c r="V52" s="49"/>
      <c r="W52" s="49"/>
      <c r="X52" s="49"/>
      <c r="Y52" s="49"/>
      <c r="Z52" s="49"/>
      <c r="AA52" s="49"/>
      <c r="AB52" s="49"/>
    </row>
    <row r="53" spans="1:28" ht="24" customHeight="1" x14ac:dyDescent="0.2">
      <c r="A53" s="124"/>
      <c r="B53" s="64"/>
      <c r="C53" s="62"/>
      <c r="D53" s="63"/>
      <c r="E53" s="182" t="s">
        <v>124</v>
      </c>
      <c r="F53" s="77"/>
      <c r="G53" s="366" t="s">
        <v>125</v>
      </c>
      <c r="H53" s="366"/>
      <c r="I53" s="366"/>
      <c r="J53" s="367"/>
      <c r="K53" s="55"/>
      <c r="L53" s="55"/>
      <c r="M53" s="55"/>
      <c r="N53" s="55"/>
      <c r="O53" s="55"/>
      <c r="P53" s="55"/>
      <c r="Q53" s="55"/>
      <c r="R53" s="45"/>
      <c r="S53" s="45"/>
      <c r="T53" s="46"/>
      <c r="U53" s="46"/>
      <c r="V53" s="49"/>
      <c r="W53" s="49"/>
      <c r="X53" s="49"/>
      <c r="Y53" s="49"/>
      <c r="Z53" s="49"/>
      <c r="AA53" s="49"/>
      <c r="AB53" s="49"/>
    </row>
    <row r="54" spans="1:28" ht="24" customHeight="1" x14ac:dyDescent="0.2">
      <c r="A54" s="124"/>
      <c r="B54" s="63"/>
      <c r="C54" s="63"/>
      <c r="D54" s="63"/>
      <c r="E54" s="183" t="s">
        <v>552</v>
      </c>
      <c r="F54" s="57"/>
      <c r="G54" s="362" t="s">
        <v>115</v>
      </c>
      <c r="H54" s="362"/>
      <c r="I54" s="362"/>
      <c r="J54" s="363"/>
      <c r="K54" s="56"/>
      <c r="L54" s="56"/>
      <c r="M54" s="56"/>
      <c r="N54" s="56"/>
      <c r="O54" s="56"/>
      <c r="P54" s="56"/>
      <c r="Q54" s="56"/>
      <c r="R54" s="45"/>
      <c r="S54" s="45"/>
      <c r="T54" s="46"/>
      <c r="U54" s="46"/>
      <c r="V54" s="49"/>
      <c r="W54" s="49"/>
      <c r="X54" s="49"/>
      <c r="Y54" s="49"/>
      <c r="Z54" s="49"/>
      <c r="AA54" s="49"/>
      <c r="AB54" s="49"/>
    </row>
    <row r="55" spans="1:28" ht="24" customHeight="1" x14ac:dyDescent="0.2">
      <c r="A55" s="124"/>
      <c r="B55" s="63"/>
      <c r="C55" s="63"/>
      <c r="D55" s="63"/>
      <c r="E55" s="183" t="s">
        <v>553</v>
      </c>
      <c r="F55" s="57"/>
      <c r="G55" s="362" t="s">
        <v>115</v>
      </c>
      <c r="H55" s="362"/>
      <c r="I55" s="362"/>
      <c r="J55" s="363"/>
      <c r="K55" s="56"/>
      <c r="L55" s="56"/>
      <c r="M55" s="56"/>
      <c r="N55" s="56"/>
      <c r="O55" s="56"/>
      <c r="P55" s="56"/>
      <c r="Q55" s="56"/>
      <c r="R55" s="45"/>
      <c r="S55" s="45"/>
      <c r="T55" s="46"/>
      <c r="U55" s="46"/>
      <c r="V55" s="49"/>
      <c r="W55" s="49"/>
      <c r="X55" s="49"/>
      <c r="Y55" s="49"/>
      <c r="Z55" s="49"/>
      <c r="AA55" s="49"/>
      <c r="AB55" s="49"/>
    </row>
    <row r="56" spans="1:28" ht="24" customHeight="1" x14ac:dyDescent="0.2">
      <c r="A56" s="124"/>
      <c r="B56" s="63"/>
      <c r="C56" s="63"/>
      <c r="D56" s="63"/>
      <c r="E56" s="184" t="s">
        <v>554</v>
      </c>
      <c r="F56" s="57"/>
      <c r="G56" s="362" t="s">
        <v>115</v>
      </c>
      <c r="H56" s="362"/>
      <c r="I56" s="362"/>
      <c r="J56" s="363"/>
      <c r="K56" s="56"/>
      <c r="L56" s="56"/>
      <c r="M56" s="56"/>
      <c r="N56" s="56"/>
      <c r="O56" s="56"/>
      <c r="P56" s="56"/>
      <c r="Q56" s="56"/>
      <c r="R56" s="45"/>
      <c r="S56" s="45"/>
      <c r="T56" s="46"/>
      <c r="U56" s="46"/>
      <c r="V56" s="49"/>
      <c r="W56" s="49"/>
      <c r="X56" s="49"/>
      <c r="Y56" s="49"/>
      <c r="Z56" s="49"/>
      <c r="AA56" s="49"/>
      <c r="AB56" s="49"/>
    </row>
    <row r="57" spans="1:28" ht="24" customHeight="1" x14ac:dyDescent="0.2">
      <c r="A57" s="124"/>
      <c r="B57" s="63"/>
      <c r="C57" s="63"/>
      <c r="D57" s="63"/>
      <c r="E57" s="184" t="s">
        <v>555</v>
      </c>
      <c r="F57" s="57"/>
      <c r="G57" s="362" t="s">
        <v>115</v>
      </c>
      <c r="H57" s="362"/>
      <c r="I57" s="362"/>
      <c r="J57" s="363"/>
      <c r="K57" s="56"/>
      <c r="L57" s="56"/>
      <c r="M57" s="56"/>
      <c r="N57" s="56"/>
      <c r="O57" s="56"/>
      <c r="P57" s="56"/>
      <c r="Q57" s="56"/>
      <c r="R57" s="45"/>
      <c r="S57" s="45"/>
      <c r="T57" s="46"/>
      <c r="U57" s="46"/>
      <c r="V57" s="49"/>
      <c r="W57" s="49"/>
      <c r="X57" s="49"/>
      <c r="Y57" s="49"/>
      <c r="Z57" s="49"/>
      <c r="AA57" s="49"/>
      <c r="AB57" s="49"/>
    </row>
    <row r="58" spans="1:28" ht="24" customHeight="1" x14ac:dyDescent="0.2">
      <c r="A58" s="124"/>
      <c r="B58" s="63"/>
      <c r="C58" s="63"/>
      <c r="D58" s="63"/>
      <c r="E58" s="193"/>
      <c r="F58" s="194"/>
      <c r="G58" s="390"/>
      <c r="H58" s="390"/>
      <c r="I58" s="390"/>
      <c r="J58" s="391"/>
      <c r="K58" s="56"/>
      <c r="L58" s="56"/>
      <c r="M58" s="56"/>
      <c r="N58" s="56"/>
      <c r="O58" s="56"/>
      <c r="P58" s="56"/>
      <c r="Q58" s="56"/>
      <c r="R58" s="45"/>
      <c r="S58" s="45"/>
      <c r="T58" s="46"/>
      <c r="U58" s="46"/>
      <c r="V58" s="49"/>
      <c r="W58" s="49"/>
      <c r="X58" s="49"/>
      <c r="Y58" s="49"/>
      <c r="Z58" s="49"/>
      <c r="AA58" s="49"/>
      <c r="AB58" s="49"/>
    </row>
    <row r="59" spans="1:28" ht="24" customHeight="1" x14ac:dyDescent="0.25">
      <c r="A59" s="69"/>
      <c r="B59" s="70"/>
      <c r="C59" s="70"/>
      <c r="D59" s="70"/>
      <c r="E59" s="70"/>
      <c r="F59" s="70"/>
      <c r="G59" s="70"/>
      <c r="H59" s="70"/>
      <c r="I59" s="70"/>
      <c r="J59" s="91"/>
      <c r="K59" s="42"/>
      <c r="L59" s="42"/>
      <c r="M59" s="42"/>
      <c r="N59" s="42"/>
      <c r="O59" s="42"/>
      <c r="P59" s="42"/>
      <c r="Q59" s="42"/>
      <c r="R59" s="45"/>
      <c r="S59" s="45"/>
      <c r="T59" s="46"/>
      <c r="U59" s="46"/>
      <c r="V59" s="49"/>
      <c r="W59" s="49"/>
      <c r="X59" s="49"/>
      <c r="Y59" s="49"/>
      <c r="Z59" s="49"/>
      <c r="AA59" s="49"/>
      <c r="AB59" s="49"/>
    </row>
    <row r="60" spans="1:28" ht="24" customHeight="1" x14ac:dyDescent="0.25">
      <c r="A60" s="360" t="str">
        <f>CONCATENATE("Article ",'Critères '!A114," : ",'Critères '!B114)</f>
        <v>Article 8 : Réalisation des activités opérationnelles</v>
      </c>
      <c r="B60" s="361"/>
      <c r="C60" s="361"/>
      <c r="D60" s="361"/>
      <c r="E60" s="189"/>
      <c r="F60" s="190"/>
      <c r="G60" s="368"/>
      <c r="H60" s="368"/>
      <c r="I60" s="368"/>
      <c r="J60" s="191"/>
      <c r="K60" s="43"/>
      <c r="L60" s="43"/>
      <c r="M60" s="43"/>
      <c r="N60" s="43"/>
      <c r="O60" s="43"/>
      <c r="P60" s="43"/>
      <c r="Q60" s="43"/>
      <c r="R60" s="45"/>
      <c r="S60" s="45"/>
      <c r="T60" s="46"/>
      <c r="U60" s="46"/>
      <c r="V60" s="49"/>
      <c r="W60" s="49"/>
      <c r="X60" s="49"/>
      <c r="Y60" s="49"/>
      <c r="Z60" s="49"/>
      <c r="AA60" s="49"/>
      <c r="AB60" s="49"/>
    </row>
    <row r="61" spans="1:28" ht="24" customHeight="1" x14ac:dyDescent="0.25">
      <c r="A61" s="123"/>
      <c r="B61" s="364"/>
      <c r="C61" s="364"/>
      <c r="D61" s="364"/>
      <c r="E61" s="192"/>
      <c r="F61" s="57"/>
      <c r="G61" s="57"/>
      <c r="H61" s="57"/>
      <c r="I61" s="57"/>
      <c r="J61" s="90"/>
      <c r="K61" s="42"/>
      <c r="L61" s="42"/>
      <c r="M61" s="42"/>
      <c r="N61" s="42"/>
      <c r="O61" s="42"/>
      <c r="P61" s="42"/>
      <c r="Q61" s="42"/>
      <c r="R61" s="45"/>
      <c r="S61" s="45"/>
      <c r="T61" s="46"/>
      <c r="U61" s="46"/>
      <c r="V61" s="49"/>
      <c r="W61" s="49"/>
      <c r="X61" s="49"/>
      <c r="Y61" s="49"/>
      <c r="Z61" s="49"/>
      <c r="AA61" s="49"/>
      <c r="AB61" s="49"/>
    </row>
    <row r="62" spans="1:28" ht="24" customHeight="1" x14ac:dyDescent="0.2">
      <c r="A62" s="124"/>
      <c r="B62" s="64"/>
      <c r="C62" s="62"/>
      <c r="D62" s="63"/>
      <c r="E62" s="182" t="s">
        <v>124</v>
      </c>
      <c r="F62" s="77"/>
      <c r="G62" s="366" t="s">
        <v>125</v>
      </c>
      <c r="H62" s="366"/>
      <c r="I62" s="366"/>
      <c r="J62" s="367"/>
      <c r="K62" s="55"/>
      <c r="L62" s="55"/>
      <c r="M62" s="55"/>
      <c r="N62" s="55"/>
      <c r="O62" s="55"/>
      <c r="P62" s="55"/>
      <c r="Q62" s="55"/>
      <c r="R62" s="45"/>
      <c r="S62" s="45"/>
      <c r="T62" s="46"/>
      <c r="U62" s="46"/>
      <c r="V62" s="49"/>
      <c r="W62" s="49"/>
      <c r="X62" s="49"/>
      <c r="Y62" s="49"/>
      <c r="Z62" s="49"/>
      <c r="AA62" s="49"/>
      <c r="AB62" s="49"/>
    </row>
    <row r="63" spans="1:28" ht="24" customHeight="1" x14ac:dyDescent="0.2">
      <c r="A63" s="124"/>
      <c r="B63" s="63"/>
      <c r="C63" s="63"/>
      <c r="D63" s="63"/>
      <c r="E63" s="183" t="s">
        <v>552</v>
      </c>
      <c r="F63" s="57"/>
      <c r="G63" s="362" t="s">
        <v>115</v>
      </c>
      <c r="H63" s="362"/>
      <c r="I63" s="362"/>
      <c r="J63" s="363"/>
      <c r="K63" s="56"/>
      <c r="L63" s="56"/>
      <c r="M63" s="56"/>
      <c r="N63" s="56"/>
      <c r="O63" s="56"/>
      <c r="P63" s="56"/>
      <c r="Q63" s="56"/>
      <c r="R63" s="45"/>
      <c r="S63" s="45"/>
      <c r="T63" s="46"/>
      <c r="U63" s="46"/>
      <c r="V63" s="49"/>
      <c r="W63" s="49"/>
      <c r="X63" s="49"/>
      <c r="Y63" s="49"/>
      <c r="Z63" s="49"/>
      <c r="AA63" s="49"/>
      <c r="AB63" s="49"/>
    </row>
    <row r="64" spans="1:28" ht="24" customHeight="1" x14ac:dyDescent="0.2">
      <c r="A64" s="124"/>
      <c r="B64" s="63"/>
      <c r="C64" s="63"/>
      <c r="D64" s="63"/>
      <c r="E64" s="183" t="s">
        <v>553</v>
      </c>
      <c r="F64" s="57"/>
      <c r="G64" s="362" t="s">
        <v>115</v>
      </c>
      <c r="H64" s="362"/>
      <c r="I64" s="362"/>
      <c r="J64" s="363"/>
      <c r="K64" s="56"/>
      <c r="L64" s="56"/>
      <c r="M64" s="56"/>
      <c r="N64" s="56"/>
      <c r="O64" s="56"/>
      <c r="P64" s="56"/>
      <c r="Q64" s="56"/>
      <c r="R64" s="45"/>
      <c r="S64" s="45"/>
      <c r="T64" s="46"/>
      <c r="U64" s="46"/>
      <c r="V64" s="49"/>
      <c r="W64" s="49"/>
      <c r="X64" s="49"/>
      <c r="Y64" s="49"/>
      <c r="Z64" s="49"/>
      <c r="AA64" s="49"/>
      <c r="AB64" s="49"/>
    </row>
    <row r="65" spans="1:28" ht="24" customHeight="1" x14ac:dyDescent="0.2">
      <c r="A65" s="124"/>
      <c r="B65" s="63"/>
      <c r="C65" s="63"/>
      <c r="D65" s="63"/>
      <c r="E65" s="184" t="s">
        <v>554</v>
      </c>
      <c r="F65" s="57"/>
      <c r="G65" s="362" t="s">
        <v>115</v>
      </c>
      <c r="H65" s="362"/>
      <c r="I65" s="362"/>
      <c r="J65" s="363"/>
      <c r="K65" s="56"/>
      <c r="L65" s="56"/>
      <c r="M65" s="56"/>
      <c r="N65" s="56"/>
      <c r="O65" s="56"/>
      <c r="P65" s="56"/>
      <c r="Q65" s="56"/>
      <c r="R65" s="45"/>
      <c r="S65" s="45"/>
      <c r="T65" s="46"/>
      <c r="U65" s="46"/>
      <c r="V65" s="49"/>
      <c r="W65" s="49"/>
      <c r="X65" s="49"/>
      <c r="Y65" s="49"/>
      <c r="Z65" s="49"/>
      <c r="AA65" s="49"/>
      <c r="AB65" s="49"/>
    </row>
    <row r="66" spans="1:28" ht="24" customHeight="1" x14ac:dyDescent="0.2">
      <c r="A66" s="124"/>
      <c r="B66" s="63"/>
      <c r="C66" s="63"/>
      <c r="D66" s="63"/>
      <c r="E66" s="184" t="s">
        <v>555</v>
      </c>
      <c r="F66" s="57"/>
      <c r="G66" s="362" t="s">
        <v>115</v>
      </c>
      <c r="H66" s="362"/>
      <c r="I66" s="362"/>
      <c r="J66" s="363"/>
      <c r="K66" s="56"/>
      <c r="L66" s="56"/>
      <c r="M66" s="56"/>
      <c r="N66" s="56"/>
      <c r="O66" s="56"/>
      <c r="P66" s="56"/>
      <c r="Q66" s="56"/>
      <c r="R66" s="45"/>
      <c r="S66" s="45"/>
      <c r="T66" s="46"/>
      <c r="U66" s="46"/>
      <c r="V66" s="49"/>
      <c r="W66" s="49"/>
      <c r="X66" s="49"/>
      <c r="Y66" s="49"/>
      <c r="Z66" s="49"/>
      <c r="AA66" s="49"/>
      <c r="AB66" s="49"/>
    </row>
    <row r="67" spans="1:28" ht="24" customHeight="1" x14ac:dyDescent="0.2">
      <c r="A67" s="124"/>
      <c r="B67" s="63"/>
      <c r="C67" s="63"/>
      <c r="D67" s="63"/>
      <c r="E67" s="63"/>
      <c r="F67" s="61"/>
      <c r="G67" s="232"/>
      <c r="H67" s="232"/>
      <c r="I67" s="232"/>
      <c r="J67" s="233"/>
      <c r="K67" s="56"/>
      <c r="L67" s="56"/>
      <c r="M67" s="56"/>
      <c r="N67" s="56"/>
      <c r="O67" s="56"/>
      <c r="P67" s="56"/>
      <c r="Q67" s="56"/>
      <c r="R67" s="45"/>
      <c r="S67" s="45"/>
      <c r="T67" s="46"/>
      <c r="U67" s="46"/>
      <c r="V67" s="49"/>
      <c r="W67" s="49"/>
      <c r="X67" s="49"/>
      <c r="Y67" s="49"/>
      <c r="Z67" s="49"/>
      <c r="AA67" s="49"/>
      <c r="AB67" s="49"/>
    </row>
    <row r="68" spans="1:28" s="75" customFormat="1" ht="24" customHeight="1" x14ac:dyDescent="0.25">
      <c r="A68" s="69"/>
      <c r="B68" s="70"/>
      <c r="C68" s="70"/>
      <c r="D68" s="70"/>
      <c r="E68" s="70"/>
      <c r="F68" s="70"/>
      <c r="G68" s="70"/>
      <c r="H68" s="70"/>
      <c r="I68" s="70"/>
      <c r="J68" s="91"/>
      <c r="K68" s="71"/>
      <c r="L68" s="71"/>
      <c r="M68" s="71"/>
      <c r="N68" s="71"/>
      <c r="O68" s="71"/>
      <c r="P68" s="71"/>
      <c r="Q68" s="71"/>
      <c r="R68" s="72"/>
      <c r="S68" s="72"/>
      <c r="T68" s="73"/>
      <c r="U68" s="73"/>
      <c r="V68" s="74"/>
      <c r="W68" s="74"/>
      <c r="X68" s="74"/>
      <c r="Y68" s="74"/>
      <c r="Z68" s="74"/>
      <c r="AA68" s="74"/>
      <c r="AB68" s="74"/>
    </row>
    <row r="69" spans="1:28" ht="24" customHeight="1" x14ac:dyDescent="0.25">
      <c r="A69" s="360" t="str">
        <f>CONCATENATE("Article ",'Critères '!A333," : ",'Critères '!B333)</f>
        <v>Article 9 : Évaluation des performances</v>
      </c>
      <c r="B69" s="361"/>
      <c r="C69" s="361"/>
      <c r="D69" s="361"/>
      <c r="E69" s="78"/>
      <c r="F69" s="57"/>
      <c r="G69" s="57"/>
      <c r="H69" s="57"/>
      <c r="I69" s="57"/>
      <c r="J69" s="90"/>
      <c r="K69" s="42"/>
      <c r="L69" s="42"/>
      <c r="M69" s="42"/>
      <c r="N69" s="42"/>
      <c r="O69" s="42"/>
      <c r="P69" s="42"/>
      <c r="Q69" s="42"/>
      <c r="R69" s="45"/>
      <c r="S69" s="45"/>
      <c r="T69" s="46"/>
      <c r="U69" s="46"/>
      <c r="V69" s="49"/>
      <c r="W69" s="49"/>
      <c r="X69" s="49"/>
      <c r="Y69" s="49"/>
      <c r="Z69" s="49"/>
      <c r="AA69" s="49"/>
      <c r="AB69" s="49"/>
    </row>
    <row r="70" spans="1:28" ht="24" customHeight="1" x14ac:dyDescent="0.25">
      <c r="A70" s="68"/>
      <c r="B70" s="57"/>
      <c r="C70" s="57"/>
      <c r="D70" s="57"/>
      <c r="E70" s="57"/>
      <c r="F70" s="57"/>
      <c r="G70" s="57"/>
      <c r="H70" s="57"/>
      <c r="I70" s="57"/>
      <c r="J70" s="90"/>
      <c r="K70" s="42"/>
      <c r="L70" s="42"/>
      <c r="M70" s="42"/>
      <c r="N70" s="42"/>
      <c r="O70" s="42"/>
      <c r="P70" s="42"/>
      <c r="Q70" s="42"/>
      <c r="R70" s="45"/>
      <c r="S70" s="45"/>
      <c r="T70" s="46"/>
      <c r="U70" s="46"/>
      <c r="V70" s="49"/>
      <c r="W70" s="49"/>
      <c r="X70" s="49"/>
      <c r="Y70" s="49"/>
      <c r="Z70" s="49"/>
      <c r="AA70" s="49"/>
      <c r="AB70" s="49"/>
    </row>
    <row r="71" spans="1:28" ht="24" customHeight="1" x14ac:dyDescent="0.25">
      <c r="A71" s="68"/>
      <c r="B71" s="57"/>
      <c r="C71" s="57"/>
      <c r="D71" s="57"/>
      <c r="E71" s="182" t="s">
        <v>124</v>
      </c>
      <c r="F71" s="77"/>
      <c r="G71" s="366" t="s">
        <v>125</v>
      </c>
      <c r="H71" s="366"/>
      <c r="I71" s="366"/>
      <c r="J71" s="367"/>
      <c r="K71" s="42"/>
      <c r="L71" s="42"/>
      <c r="M71" s="42"/>
      <c r="N71" s="42"/>
      <c r="O71" s="42"/>
      <c r="P71" s="42"/>
      <c r="Q71" s="42"/>
      <c r="R71" s="45"/>
      <c r="S71" s="45"/>
      <c r="T71" s="46"/>
      <c r="U71" s="46"/>
      <c r="V71" s="49"/>
      <c r="W71" s="49"/>
      <c r="X71" s="49"/>
      <c r="Y71" s="49"/>
      <c r="Z71" s="49"/>
      <c r="AA71" s="49"/>
      <c r="AB71" s="49"/>
    </row>
    <row r="72" spans="1:28" ht="24" customHeight="1" x14ac:dyDescent="0.25">
      <c r="A72" s="68"/>
      <c r="B72" s="57"/>
      <c r="C72" s="57"/>
      <c r="D72" s="57"/>
      <c r="E72" s="183" t="s">
        <v>552</v>
      </c>
      <c r="F72" s="57"/>
      <c r="G72" s="362" t="s">
        <v>115</v>
      </c>
      <c r="H72" s="362"/>
      <c r="I72" s="362"/>
      <c r="J72" s="363"/>
      <c r="K72" s="42"/>
      <c r="L72" s="42"/>
      <c r="M72" s="42"/>
      <c r="N72" s="42"/>
      <c r="O72" s="42"/>
      <c r="P72" s="42"/>
      <c r="Q72" s="42"/>
      <c r="R72" s="45"/>
      <c r="S72" s="45"/>
      <c r="T72" s="46"/>
      <c r="U72" s="46"/>
      <c r="V72" s="49"/>
      <c r="W72" s="49"/>
      <c r="X72" s="49"/>
      <c r="Y72" s="49"/>
      <c r="Z72" s="49"/>
      <c r="AA72" s="49"/>
      <c r="AB72" s="49"/>
    </row>
    <row r="73" spans="1:28" ht="24" customHeight="1" x14ac:dyDescent="0.25">
      <c r="A73" s="68"/>
      <c r="B73" s="57"/>
      <c r="C73" s="57"/>
      <c r="D73" s="57"/>
      <c r="E73" s="183" t="s">
        <v>553</v>
      </c>
      <c r="F73" s="57"/>
      <c r="G73" s="362" t="s">
        <v>115</v>
      </c>
      <c r="H73" s="362"/>
      <c r="I73" s="362"/>
      <c r="J73" s="363"/>
      <c r="K73" s="42"/>
      <c r="L73" s="42"/>
      <c r="M73" s="42"/>
      <c r="N73" s="42"/>
      <c r="O73" s="42"/>
      <c r="P73" s="42"/>
      <c r="Q73" s="42"/>
      <c r="R73" s="45"/>
      <c r="S73" s="45"/>
      <c r="T73" s="46"/>
      <c r="U73" s="46"/>
      <c r="V73" s="49"/>
      <c r="W73" s="49"/>
      <c r="X73" s="49"/>
      <c r="Y73" s="49"/>
      <c r="Z73" s="49"/>
      <c r="AA73" s="49"/>
      <c r="AB73" s="49"/>
    </row>
    <row r="74" spans="1:28" ht="24" customHeight="1" x14ac:dyDescent="0.25">
      <c r="A74" s="68"/>
      <c r="B74" s="57"/>
      <c r="C74" s="57"/>
      <c r="D74" s="57"/>
      <c r="E74" s="184" t="s">
        <v>554</v>
      </c>
      <c r="F74" s="57"/>
      <c r="G74" s="362" t="s">
        <v>115</v>
      </c>
      <c r="H74" s="362"/>
      <c r="I74" s="362"/>
      <c r="J74" s="363"/>
      <c r="K74" s="42"/>
      <c r="L74" s="42"/>
      <c r="M74" s="42"/>
      <c r="N74" s="42"/>
      <c r="O74" s="42"/>
      <c r="P74" s="42"/>
      <c r="Q74" s="42"/>
      <c r="R74" s="45"/>
      <c r="S74" s="45"/>
      <c r="T74" s="46"/>
      <c r="U74" s="46"/>
      <c r="V74" s="49"/>
      <c r="W74" s="49"/>
      <c r="X74" s="49"/>
      <c r="Y74" s="49"/>
      <c r="Z74" s="49"/>
      <c r="AA74" s="49"/>
      <c r="AB74" s="49"/>
    </row>
    <row r="75" spans="1:28" ht="24" customHeight="1" x14ac:dyDescent="0.25">
      <c r="A75" s="68"/>
      <c r="B75" s="57"/>
      <c r="C75" s="57"/>
      <c r="D75" s="57"/>
      <c r="E75" s="184" t="s">
        <v>555</v>
      </c>
      <c r="F75" s="57"/>
      <c r="G75" s="362" t="s">
        <v>115</v>
      </c>
      <c r="H75" s="362"/>
      <c r="I75" s="362"/>
      <c r="J75" s="363"/>
      <c r="K75" s="42"/>
      <c r="L75" s="42"/>
      <c r="M75" s="42"/>
      <c r="N75" s="42"/>
      <c r="O75" s="42"/>
      <c r="P75" s="42"/>
      <c r="Q75" s="42"/>
      <c r="R75" s="45"/>
      <c r="S75" s="45"/>
      <c r="T75" s="46"/>
      <c r="U75" s="46"/>
      <c r="V75" s="49"/>
      <c r="W75" s="49"/>
      <c r="X75" s="49"/>
      <c r="Y75" s="49"/>
      <c r="Z75" s="49"/>
      <c r="AA75" s="49"/>
      <c r="AB75" s="49"/>
    </row>
    <row r="76" spans="1:28" ht="24" customHeight="1" x14ac:dyDescent="0.25">
      <c r="A76" s="68"/>
      <c r="B76" s="57"/>
      <c r="C76" s="57"/>
      <c r="D76" s="57"/>
      <c r="E76" s="57"/>
      <c r="F76" s="61"/>
      <c r="G76" s="232"/>
      <c r="H76" s="232"/>
      <c r="I76" s="232"/>
      <c r="J76" s="233"/>
      <c r="K76" s="42"/>
      <c r="L76" s="42"/>
      <c r="M76" s="42"/>
      <c r="N76" s="42"/>
      <c r="O76" s="42"/>
      <c r="P76" s="42"/>
      <c r="Q76" s="42"/>
      <c r="R76" s="45"/>
      <c r="S76" s="45"/>
      <c r="T76" s="46"/>
      <c r="U76" s="46"/>
      <c r="V76" s="49"/>
      <c r="W76" s="49"/>
      <c r="X76" s="49"/>
      <c r="Y76" s="49"/>
      <c r="Z76" s="49"/>
      <c r="AA76" s="49"/>
      <c r="AB76" s="49"/>
    </row>
    <row r="77" spans="1:28" s="75" customFormat="1" ht="24" customHeight="1" x14ac:dyDescent="0.25">
      <c r="A77" s="69"/>
      <c r="B77" s="70"/>
      <c r="C77" s="70"/>
      <c r="D77" s="70"/>
      <c r="E77" s="70"/>
      <c r="F77" s="70"/>
      <c r="G77" s="70"/>
      <c r="H77" s="70"/>
      <c r="I77" s="70"/>
      <c r="J77" s="91"/>
      <c r="K77" s="71"/>
      <c r="L77" s="71"/>
      <c r="M77" s="71"/>
      <c r="N77" s="71"/>
      <c r="O77" s="71"/>
      <c r="P77" s="71"/>
      <c r="Q77" s="71"/>
      <c r="R77" s="72"/>
      <c r="S77" s="72"/>
      <c r="T77" s="73"/>
      <c r="U77" s="73"/>
      <c r="V77" s="74"/>
      <c r="W77" s="74"/>
      <c r="X77" s="74"/>
      <c r="Y77" s="74"/>
      <c r="Z77" s="74"/>
      <c r="AA77" s="74"/>
      <c r="AB77" s="74"/>
    </row>
    <row r="78" spans="1:28" ht="24" customHeight="1" x14ac:dyDescent="0.25">
      <c r="A78" s="369" t="str">
        <f>CONCATENATE("Article ",'Critères '!A368," : ",'Critères '!B368)</f>
        <v>Article 10 : Amélioration</v>
      </c>
      <c r="B78" s="370"/>
      <c r="C78" s="370"/>
      <c r="D78" s="370"/>
      <c r="E78" s="79"/>
      <c r="F78" s="87"/>
      <c r="G78" s="87"/>
      <c r="H78" s="87"/>
      <c r="I78" s="87"/>
      <c r="J78" s="89"/>
      <c r="K78" s="42"/>
      <c r="L78" s="42"/>
      <c r="M78" s="42"/>
      <c r="N78" s="42"/>
      <c r="O78" s="42"/>
      <c r="P78" s="42"/>
      <c r="Q78" s="42"/>
      <c r="R78" s="45"/>
      <c r="S78" s="45"/>
      <c r="T78" s="46"/>
      <c r="U78" s="46"/>
      <c r="V78" s="49"/>
      <c r="W78" s="49"/>
      <c r="X78" s="49"/>
      <c r="Y78" s="49"/>
      <c r="Z78" s="49"/>
      <c r="AA78" s="49"/>
      <c r="AB78" s="49"/>
    </row>
    <row r="79" spans="1:28" ht="24" customHeight="1" x14ac:dyDescent="0.25">
      <c r="A79" s="68"/>
      <c r="B79" s="57"/>
      <c r="C79" s="57"/>
      <c r="D79" s="57"/>
      <c r="E79" s="57"/>
      <c r="F79" s="57"/>
      <c r="G79" s="57"/>
      <c r="H79" s="57"/>
      <c r="I79" s="57"/>
      <c r="J79" s="90"/>
      <c r="K79" s="42"/>
      <c r="L79" s="42"/>
      <c r="M79" s="42"/>
      <c r="N79" s="42"/>
      <c r="O79" s="42"/>
      <c r="P79" s="42"/>
      <c r="Q79" s="42"/>
      <c r="R79" s="45"/>
      <c r="S79" s="45"/>
      <c r="T79" s="46"/>
      <c r="U79" s="46"/>
      <c r="V79" s="49"/>
      <c r="W79" s="49"/>
      <c r="X79" s="49"/>
      <c r="Y79" s="49"/>
      <c r="Z79" s="49"/>
      <c r="AA79" s="49"/>
      <c r="AB79" s="49"/>
    </row>
    <row r="80" spans="1:28" ht="24" customHeight="1" x14ac:dyDescent="0.25">
      <c r="A80" s="68"/>
      <c r="B80" s="57"/>
      <c r="C80" s="57"/>
      <c r="D80" s="57"/>
      <c r="E80" s="181" t="s">
        <v>124</v>
      </c>
      <c r="F80" s="185"/>
      <c r="G80" s="371" t="s">
        <v>125</v>
      </c>
      <c r="H80" s="371"/>
      <c r="I80" s="371"/>
      <c r="J80" s="372"/>
      <c r="K80" s="42"/>
      <c r="L80" s="42"/>
      <c r="M80" s="42"/>
      <c r="N80" s="42"/>
      <c r="O80" s="42"/>
      <c r="P80" s="42"/>
      <c r="Q80" s="42"/>
      <c r="R80" s="45"/>
      <c r="S80" s="45"/>
      <c r="T80" s="46"/>
      <c r="U80" s="46"/>
      <c r="V80" s="49"/>
      <c r="W80" s="49"/>
      <c r="X80" s="49"/>
      <c r="Y80" s="49"/>
      <c r="Z80" s="49"/>
      <c r="AA80" s="49"/>
      <c r="AB80" s="49"/>
    </row>
    <row r="81" spans="1:28" ht="24" customHeight="1" x14ac:dyDescent="0.25">
      <c r="A81" s="68"/>
      <c r="B81" s="57"/>
      <c r="C81" s="57"/>
      <c r="D81" s="57"/>
      <c r="E81" s="186" t="s">
        <v>552</v>
      </c>
      <c r="F81" s="187"/>
      <c r="G81" s="376" t="s">
        <v>115</v>
      </c>
      <c r="H81" s="376"/>
      <c r="I81" s="376"/>
      <c r="J81" s="377"/>
      <c r="K81" s="42"/>
      <c r="L81" s="42"/>
      <c r="M81" s="42"/>
      <c r="N81" s="42"/>
      <c r="O81" s="42"/>
      <c r="P81" s="42"/>
      <c r="Q81" s="42"/>
      <c r="R81" s="45"/>
      <c r="S81" s="45"/>
      <c r="T81" s="46"/>
      <c r="U81" s="46"/>
      <c r="V81" s="49"/>
      <c r="W81" s="49"/>
      <c r="X81" s="49"/>
      <c r="Y81" s="49"/>
      <c r="Z81" s="49"/>
      <c r="AA81" s="49"/>
      <c r="AB81" s="49"/>
    </row>
    <row r="82" spans="1:28" ht="24" customHeight="1" x14ac:dyDescent="0.25">
      <c r="A82" s="68"/>
      <c r="B82" s="57"/>
      <c r="C82" s="57"/>
      <c r="D82" s="57"/>
      <c r="E82" s="186" t="s">
        <v>553</v>
      </c>
      <c r="F82" s="187"/>
      <c r="G82" s="376" t="s">
        <v>115</v>
      </c>
      <c r="H82" s="376"/>
      <c r="I82" s="376"/>
      <c r="J82" s="377"/>
      <c r="K82" s="42"/>
      <c r="L82" s="42"/>
      <c r="M82" s="42"/>
      <c r="N82" s="42"/>
      <c r="O82" s="42"/>
      <c r="P82" s="42"/>
      <c r="Q82" s="42"/>
      <c r="R82" s="45"/>
      <c r="S82" s="45"/>
      <c r="T82" s="46"/>
      <c r="U82" s="46"/>
      <c r="V82" s="49"/>
      <c r="W82" s="49"/>
      <c r="X82" s="49"/>
      <c r="Y82" s="49"/>
      <c r="Z82" s="49"/>
      <c r="AA82" s="49"/>
      <c r="AB82" s="49"/>
    </row>
    <row r="83" spans="1:28" ht="24" customHeight="1" x14ac:dyDescent="0.25">
      <c r="A83" s="68"/>
      <c r="B83" s="57"/>
      <c r="C83" s="57"/>
      <c r="D83" s="57"/>
      <c r="E83" s="188" t="s">
        <v>554</v>
      </c>
      <c r="F83" s="187"/>
      <c r="G83" s="376" t="s">
        <v>115</v>
      </c>
      <c r="H83" s="376"/>
      <c r="I83" s="376"/>
      <c r="J83" s="377"/>
      <c r="K83" s="42"/>
      <c r="L83" s="42"/>
      <c r="M83" s="42"/>
      <c r="N83" s="42"/>
      <c r="O83" s="42"/>
      <c r="P83" s="42"/>
      <c r="Q83" s="42"/>
      <c r="R83" s="45"/>
      <c r="S83" s="45"/>
      <c r="T83" s="46"/>
      <c r="U83" s="46"/>
      <c r="V83" s="49"/>
      <c r="W83" s="49"/>
      <c r="X83" s="49"/>
      <c r="Y83" s="49"/>
      <c r="Z83" s="49"/>
      <c r="AA83" s="49"/>
      <c r="AB83" s="49"/>
    </row>
    <row r="84" spans="1:28" ht="24" customHeight="1" x14ac:dyDescent="0.25">
      <c r="A84" s="68"/>
      <c r="B84" s="57"/>
      <c r="C84" s="57"/>
      <c r="D84" s="57"/>
      <c r="E84" s="188" t="s">
        <v>555</v>
      </c>
      <c r="F84" s="187"/>
      <c r="G84" s="376" t="s">
        <v>115</v>
      </c>
      <c r="H84" s="376"/>
      <c r="I84" s="376"/>
      <c r="J84" s="377"/>
      <c r="K84" s="42"/>
      <c r="L84" s="42"/>
      <c r="M84" s="42"/>
      <c r="N84" s="42"/>
      <c r="O84" s="42"/>
      <c r="P84" s="42"/>
      <c r="Q84" s="42"/>
      <c r="R84" s="45"/>
      <c r="S84" s="45"/>
      <c r="T84" s="46"/>
      <c r="U84" s="46"/>
      <c r="V84" s="49"/>
      <c r="W84" s="49"/>
      <c r="X84" s="49"/>
      <c r="Y84" s="49"/>
      <c r="Z84" s="49"/>
      <c r="AA84" s="49"/>
      <c r="AB84" s="49"/>
    </row>
    <row r="85" spans="1:28" ht="24" customHeight="1" x14ac:dyDescent="0.25">
      <c r="A85" s="68"/>
      <c r="B85" s="57"/>
      <c r="C85" s="57"/>
      <c r="D85" s="57"/>
      <c r="E85" s="57"/>
      <c r="F85" s="61"/>
      <c r="G85" s="232"/>
      <c r="H85" s="232"/>
      <c r="I85" s="232"/>
      <c r="J85" s="233"/>
      <c r="K85" s="42"/>
      <c r="L85" s="42"/>
      <c r="M85" s="42"/>
      <c r="N85" s="42"/>
      <c r="O85" s="42"/>
      <c r="P85" s="42"/>
      <c r="Q85" s="42"/>
      <c r="R85" s="45"/>
      <c r="S85" s="45"/>
      <c r="T85" s="46"/>
      <c r="U85" s="46"/>
      <c r="V85" s="49"/>
      <c r="W85" s="49"/>
      <c r="X85" s="49"/>
      <c r="Y85" s="49"/>
      <c r="Z85" s="49"/>
      <c r="AA85" s="49"/>
      <c r="AB85" s="49"/>
    </row>
    <row r="86" spans="1:28" ht="24" customHeight="1" x14ac:dyDescent="0.25">
      <c r="A86" s="69"/>
      <c r="B86" s="70"/>
      <c r="C86" s="70"/>
      <c r="D86" s="70"/>
      <c r="E86" s="70"/>
      <c r="F86" s="70"/>
      <c r="G86" s="70"/>
      <c r="H86" s="70"/>
      <c r="I86" s="70"/>
      <c r="J86" s="91"/>
      <c r="K86" s="42"/>
      <c r="L86" s="42"/>
      <c r="M86" s="42"/>
      <c r="N86" s="42"/>
      <c r="O86" s="42"/>
      <c r="P86" s="42"/>
      <c r="Q86" s="42"/>
      <c r="R86" s="45"/>
      <c r="S86" s="45"/>
      <c r="T86" s="46"/>
      <c r="U86" s="46"/>
      <c r="V86" s="49"/>
      <c r="W86" s="49"/>
      <c r="X86" s="49"/>
      <c r="Y86" s="49"/>
      <c r="Z86" s="49"/>
      <c r="AA86" s="49"/>
      <c r="AB86" s="49"/>
    </row>
    <row r="87" spans="1:28" ht="24" customHeight="1" x14ac:dyDescent="0.25">
      <c r="A87" s="210" t="s">
        <v>548</v>
      </c>
      <c r="B87" s="211"/>
      <c r="C87" s="87"/>
      <c r="D87" s="87"/>
      <c r="E87" s="87"/>
      <c r="F87" s="87"/>
      <c r="G87" s="87"/>
      <c r="H87" s="87"/>
      <c r="I87" s="87"/>
      <c r="J87" s="89"/>
      <c r="K87" s="42"/>
      <c r="L87" s="42"/>
      <c r="M87" s="42"/>
      <c r="N87" s="42"/>
      <c r="O87" s="42"/>
      <c r="P87" s="42"/>
      <c r="Q87" s="42"/>
      <c r="R87" s="45"/>
      <c r="S87" s="45"/>
      <c r="T87" s="46"/>
      <c r="U87" s="46"/>
      <c r="V87" s="49"/>
      <c r="W87" s="49"/>
      <c r="X87" s="49"/>
      <c r="Y87" s="49"/>
      <c r="Z87" s="49"/>
      <c r="AA87" s="49"/>
      <c r="AB87" s="49"/>
    </row>
    <row r="88" spans="1:28" ht="24" customHeight="1" x14ac:dyDescent="0.25">
      <c r="A88" s="373" t="s">
        <v>549</v>
      </c>
      <c r="B88" s="374"/>
      <c r="C88" s="374"/>
      <c r="D88" s="374"/>
      <c r="E88" s="374"/>
      <c r="F88" s="374"/>
      <c r="G88" s="374"/>
      <c r="H88" s="374"/>
      <c r="I88" s="374"/>
      <c r="J88" s="375"/>
      <c r="K88" s="42"/>
      <c r="L88" s="42"/>
      <c r="M88" s="42"/>
      <c r="N88" s="42"/>
      <c r="O88" s="42"/>
      <c r="P88" s="42"/>
      <c r="Q88" s="42"/>
      <c r="R88" s="45"/>
      <c r="S88" s="45"/>
      <c r="T88" s="46"/>
      <c r="U88" s="46"/>
      <c r="V88" s="49"/>
      <c r="W88" s="49"/>
      <c r="X88" s="49"/>
      <c r="Y88" s="49"/>
      <c r="Z88" s="49"/>
      <c r="AA88" s="49"/>
      <c r="AB88" s="49"/>
    </row>
    <row r="89" spans="1:28" ht="24" customHeight="1" x14ac:dyDescent="0.25">
      <c r="A89" s="373" t="s">
        <v>549</v>
      </c>
      <c r="B89" s="374"/>
      <c r="C89" s="374"/>
      <c r="D89" s="374"/>
      <c r="E89" s="374"/>
      <c r="F89" s="374"/>
      <c r="G89" s="374"/>
      <c r="H89" s="374"/>
      <c r="I89" s="374"/>
      <c r="J89" s="375"/>
      <c r="K89" s="42"/>
      <c r="L89" s="42"/>
      <c r="M89" s="42"/>
      <c r="N89" s="42"/>
      <c r="O89" s="42"/>
      <c r="P89" s="42"/>
      <c r="Q89" s="42"/>
      <c r="R89" s="45"/>
      <c r="S89" s="45"/>
      <c r="T89" s="46"/>
      <c r="U89" s="46"/>
      <c r="V89" s="49"/>
      <c r="W89" s="49"/>
      <c r="X89" s="49"/>
      <c r="Y89" s="49"/>
      <c r="Z89" s="49"/>
      <c r="AA89" s="49"/>
      <c r="AB89" s="49"/>
    </row>
    <row r="90" spans="1:28" ht="24" customHeight="1" x14ac:dyDescent="0.25">
      <c r="A90" s="373" t="s">
        <v>549</v>
      </c>
      <c r="B90" s="374"/>
      <c r="C90" s="374"/>
      <c r="D90" s="374"/>
      <c r="E90" s="374"/>
      <c r="F90" s="374"/>
      <c r="G90" s="374"/>
      <c r="H90" s="374"/>
      <c r="I90" s="374"/>
      <c r="J90" s="375"/>
      <c r="K90" s="42"/>
      <c r="L90" s="42"/>
      <c r="M90" s="42"/>
      <c r="N90" s="42"/>
      <c r="O90" s="42"/>
      <c r="P90" s="42"/>
      <c r="Q90" s="42"/>
      <c r="R90" s="45"/>
      <c r="S90" s="45"/>
      <c r="T90" s="46"/>
      <c r="U90" s="46"/>
      <c r="V90" s="49"/>
      <c r="W90" s="49"/>
      <c r="X90" s="49"/>
      <c r="Y90" s="49"/>
      <c r="Z90" s="49"/>
      <c r="AA90" s="49"/>
      <c r="AB90" s="49"/>
    </row>
    <row r="91" spans="1:28" ht="24" customHeight="1" x14ac:dyDescent="0.25">
      <c r="A91" s="373" t="s">
        <v>549</v>
      </c>
      <c r="B91" s="374"/>
      <c r="C91" s="374"/>
      <c r="D91" s="374"/>
      <c r="E91" s="374"/>
      <c r="F91" s="374"/>
      <c r="G91" s="374"/>
      <c r="H91" s="374"/>
      <c r="I91" s="374"/>
      <c r="J91" s="375"/>
      <c r="K91" s="42"/>
      <c r="L91" s="42"/>
      <c r="M91" s="42"/>
      <c r="N91" s="42"/>
      <c r="O91" s="42"/>
      <c r="P91" s="42"/>
      <c r="Q91" s="42"/>
      <c r="R91" s="45"/>
      <c r="S91" s="45"/>
      <c r="T91" s="46"/>
      <c r="U91" s="46"/>
      <c r="V91" s="49"/>
      <c r="W91" s="49"/>
      <c r="X91" s="49"/>
      <c r="Y91" s="49"/>
      <c r="Z91" s="49"/>
      <c r="AA91" s="49"/>
      <c r="AB91" s="49"/>
    </row>
    <row r="92" spans="1:28" ht="24" customHeight="1" x14ac:dyDescent="0.25">
      <c r="A92" s="373" t="s">
        <v>549</v>
      </c>
      <c r="B92" s="374"/>
      <c r="C92" s="374"/>
      <c r="D92" s="374"/>
      <c r="E92" s="374"/>
      <c r="F92" s="374"/>
      <c r="G92" s="374"/>
      <c r="H92" s="374"/>
      <c r="I92" s="374"/>
      <c r="J92" s="375"/>
      <c r="K92" s="42"/>
      <c r="L92" s="42"/>
      <c r="M92" s="42"/>
      <c r="N92" s="42"/>
      <c r="O92" s="42"/>
      <c r="P92" s="42"/>
      <c r="Q92" s="42"/>
      <c r="R92" s="45"/>
      <c r="S92" s="45"/>
      <c r="T92" s="46"/>
      <c r="U92" s="46"/>
      <c r="V92" s="49"/>
      <c r="W92" s="49"/>
      <c r="X92" s="49"/>
      <c r="Y92" s="49"/>
      <c r="Z92" s="49"/>
      <c r="AA92" s="49"/>
      <c r="AB92" s="49"/>
    </row>
    <row r="93" spans="1:28" ht="24" customHeight="1" x14ac:dyDescent="0.25">
      <c r="A93" s="373" t="s">
        <v>549</v>
      </c>
      <c r="B93" s="374"/>
      <c r="C93" s="374"/>
      <c r="D93" s="374"/>
      <c r="E93" s="374"/>
      <c r="F93" s="374"/>
      <c r="G93" s="374"/>
      <c r="H93" s="374"/>
      <c r="I93" s="374"/>
      <c r="J93" s="375"/>
      <c r="K93" s="42"/>
      <c r="L93" s="42"/>
      <c r="M93" s="42"/>
      <c r="N93" s="42"/>
      <c r="O93" s="42"/>
      <c r="P93" s="42"/>
      <c r="Q93" s="42"/>
      <c r="R93" s="45"/>
      <c r="S93" s="45"/>
      <c r="T93" s="46"/>
      <c r="U93" s="46"/>
      <c r="V93" s="49"/>
      <c r="W93" s="49"/>
      <c r="X93" s="49"/>
      <c r="Y93" s="49"/>
      <c r="Z93" s="49"/>
      <c r="AA93" s="49"/>
      <c r="AB93" s="49"/>
    </row>
    <row r="94" spans="1:28" ht="24" customHeight="1" x14ac:dyDescent="0.25">
      <c r="A94" s="373" t="s">
        <v>549</v>
      </c>
      <c r="B94" s="374"/>
      <c r="C94" s="374"/>
      <c r="D94" s="374"/>
      <c r="E94" s="374"/>
      <c r="F94" s="374"/>
      <c r="G94" s="374"/>
      <c r="H94" s="374"/>
      <c r="I94" s="374"/>
      <c r="J94" s="375"/>
      <c r="K94" s="42"/>
      <c r="L94" s="42"/>
      <c r="M94" s="42"/>
      <c r="N94" s="42"/>
      <c r="O94" s="42"/>
      <c r="P94" s="42"/>
      <c r="Q94" s="42"/>
      <c r="R94" s="45"/>
      <c r="S94" s="45"/>
      <c r="T94" s="46"/>
      <c r="U94" s="46"/>
      <c r="V94" s="49"/>
      <c r="W94" s="49"/>
      <c r="X94" s="49"/>
      <c r="Y94" s="49"/>
      <c r="Z94" s="49"/>
      <c r="AA94" s="49"/>
      <c r="AB94" s="49"/>
    </row>
    <row r="95" spans="1:28" ht="24" customHeight="1" x14ac:dyDescent="0.25">
      <c r="A95" s="378" t="s">
        <v>549</v>
      </c>
      <c r="B95" s="379"/>
      <c r="C95" s="379"/>
      <c r="D95" s="379"/>
      <c r="E95" s="379"/>
      <c r="F95" s="379"/>
      <c r="G95" s="379"/>
      <c r="H95" s="379"/>
      <c r="I95" s="379"/>
      <c r="J95" s="380"/>
      <c r="K95" s="42"/>
      <c r="L95" s="42"/>
      <c r="M95" s="42"/>
      <c r="N95" s="42"/>
      <c r="O95" s="42"/>
      <c r="P95" s="42"/>
      <c r="Q95" s="42"/>
      <c r="R95" s="45"/>
      <c r="S95" s="45"/>
      <c r="T95" s="46"/>
      <c r="U95" s="46"/>
      <c r="V95" s="49"/>
      <c r="W95" s="49"/>
      <c r="X95" s="49"/>
      <c r="Y95" s="49"/>
      <c r="Z95" s="49"/>
      <c r="AA95" s="49"/>
      <c r="AB95" s="49"/>
    </row>
    <row r="96" spans="1:28" s="86" customFormat="1" ht="36.950000000000003" customHeight="1" x14ac:dyDescent="0.25">
      <c r="A96" s="381" t="s">
        <v>128</v>
      </c>
      <c r="B96" s="382"/>
      <c r="C96" s="383"/>
      <c r="D96" s="154" t="str">
        <f>'Critères '!C11</f>
        <v>Evaluation mutuelle</v>
      </c>
      <c r="E96" s="144" t="str">
        <f>'Critères '!D11</f>
        <v>Taux %
ISO 9001 (mutuel)</v>
      </c>
      <c r="F96" s="93" t="str">
        <f>'Critères '!E11</f>
        <v>Taux %
EN 9100</v>
      </c>
      <c r="G96" s="387" t="s">
        <v>130</v>
      </c>
      <c r="H96" s="388"/>
      <c r="I96" s="388"/>
      <c r="J96" s="389"/>
      <c r="K96" s="54"/>
      <c r="L96" s="54"/>
      <c r="M96" s="54"/>
      <c r="N96" s="54"/>
      <c r="O96" s="54"/>
      <c r="P96" s="54"/>
      <c r="Q96" s="45"/>
      <c r="R96" s="45"/>
      <c r="S96" s="84"/>
      <c r="T96" s="84"/>
      <c r="U96" s="85"/>
      <c r="V96" s="85"/>
      <c r="W96" s="85"/>
      <c r="X96" s="85"/>
      <c r="Y96" s="85"/>
      <c r="Z96" s="85"/>
      <c r="AA96" s="85"/>
    </row>
    <row r="97" spans="1:27" s="102" customFormat="1" ht="11.1" customHeight="1" x14ac:dyDescent="0.25">
      <c r="A97" s="202" t="str">
        <f>CONCATENATE("Art ",'Critères '!$A$12," : ",'Critères '!$B$12)</f>
        <v>Art 4 : Contexte de l'organisme</v>
      </c>
      <c r="B97" s="203"/>
      <c r="C97" s="203"/>
      <c r="D97" s="94" t="str">
        <f>'Critères '!C12</f>
        <v/>
      </c>
      <c r="E97" s="145" t="str">
        <f>'Critères '!D12</f>
        <v/>
      </c>
      <c r="F97" s="95" t="str">
        <f>'Critères '!E12</f>
        <v/>
      </c>
      <c r="G97" s="343" t="s">
        <v>547</v>
      </c>
      <c r="H97" s="344"/>
      <c r="I97" s="344"/>
      <c r="J97" s="345"/>
      <c r="K97" s="96"/>
      <c r="L97" s="96"/>
      <c r="M97" s="96"/>
      <c r="N97" s="96"/>
      <c r="O97" s="97"/>
      <c r="P97" s="98"/>
      <c r="Q97" s="98"/>
      <c r="R97" s="99"/>
      <c r="S97" s="100"/>
      <c r="T97" s="100"/>
      <c r="U97" s="101"/>
      <c r="V97" s="101"/>
      <c r="W97" s="101"/>
      <c r="X97" s="101"/>
      <c r="Y97" s="101"/>
      <c r="Z97" s="101"/>
      <c r="AA97" s="101"/>
    </row>
    <row r="98" spans="1:27" s="102" customFormat="1" ht="11.1" customHeight="1" x14ac:dyDescent="0.25">
      <c r="A98" s="204" t="str">
        <f>CONCATENATE("Article ",'Critères '!$A$13," : ",'Critères '!$B$13)</f>
        <v>Article 4.1 : Compréhension de l’organisme et de son contexte</v>
      </c>
      <c r="B98" s="205"/>
      <c r="C98" s="205"/>
      <c r="D98" s="103" t="str">
        <f>'Critères '!C13</f>
        <v/>
      </c>
      <c r="E98" s="146" t="str">
        <f>'Critères '!D13</f>
        <v/>
      </c>
      <c r="F98" s="104" t="str">
        <f>'Critères '!E13</f>
        <v/>
      </c>
      <c r="G98" s="340" t="s">
        <v>547</v>
      </c>
      <c r="H98" s="341"/>
      <c r="I98" s="341"/>
      <c r="J98" s="342"/>
      <c r="K98" s="105"/>
      <c r="L98" s="105"/>
      <c r="M98" s="105"/>
      <c r="N98" s="105"/>
      <c r="O98" s="97"/>
      <c r="P98" s="97"/>
      <c r="Q98" s="97"/>
      <c r="R98" s="99"/>
      <c r="S98" s="100"/>
      <c r="T98" s="100"/>
      <c r="U98" s="101"/>
      <c r="V98" s="101"/>
      <c r="W98" s="101"/>
      <c r="X98" s="101"/>
      <c r="Y98" s="101"/>
      <c r="Z98" s="101"/>
      <c r="AA98" s="101"/>
    </row>
    <row r="99" spans="1:27" s="102" customFormat="1" ht="11.1" customHeight="1" x14ac:dyDescent="0.25">
      <c r="A99" s="204" t="str">
        <f>CONCATENATE("Article ",'Critères '!A15," : ",'Critères '!B15)</f>
        <v>Article 4.2 : Compréhension des besoins et des attentes des parties intéressées</v>
      </c>
      <c r="B99" s="205"/>
      <c r="C99" s="205"/>
      <c r="D99" s="103" t="str">
        <f>'Critères '!C15</f>
        <v/>
      </c>
      <c r="E99" s="147" t="str">
        <f>'Critères '!D15</f>
        <v/>
      </c>
      <c r="F99" s="106" t="str">
        <f>'Critères '!E15</f>
        <v/>
      </c>
      <c r="G99" s="340" t="s">
        <v>547</v>
      </c>
      <c r="H99" s="341"/>
      <c r="I99" s="341"/>
      <c r="J99" s="342"/>
      <c r="K99" s="105"/>
      <c r="L99" s="105"/>
      <c r="M99" s="105"/>
      <c r="N99" s="105"/>
      <c r="O99" s="97"/>
      <c r="P99" s="97"/>
      <c r="Q99" s="97"/>
      <c r="R99" s="99"/>
      <c r="S99" s="100"/>
      <c r="T99" s="100"/>
      <c r="U99" s="101"/>
      <c r="V99" s="101"/>
      <c r="W99" s="101"/>
      <c r="X99" s="101"/>
      <c r="Y99" s="101"/>
      <c r="Z99" s="101"/>
      <c r="AA99" s="101"/>
    </row>
    <row r="100" spans="1:27" s="102" customFormat="1" ht="11.1" customHeight="1" x14ac:dyDescent="0.25">
      <c r="A100" s="204" t="str">
        <f>CONCATENATE("Article ",'Critères '!A17," : ",'Critères '!B17)</f>
        <v>Article 4.3 : Détermination du domaine d’application du système de management de la qualité</v>
      </c>
      <c r="B100" s="205"/>
      <c r="C100" s="205"/>
      <c r="D100" s="103" t="str">
        <f>'Critères '!C17</f>
        <v/>
      </c>
      <c r="E100" s="147" t="str">
        <f>'Critères '!D17</f>
        <v/>
      </c>
      <c r="F100" s="106" t="str">
        <f>'Critères '!E17</f>
        <v/>
      </c>
      <c r="G100" s="340" t="s">
        <v>547</v>
      </c>
      <c r="H100" s="341"/>
      <c r="I100" s="341"/>
      <c r="J100" s="342"/>
      <c r="K100" s="105"/>
      <c r="L100" s="105"/>
      <c r="M100" s="105"/>
      <c r="N100" s="105"/>
      <c r="O100" s="97"/>
      <c r="P100" s="97"/>
      <c r="Q100" s="97"/>
      <c r="R100" s="99"/>
      <c r="S100" s="100"/>
      <c r="T100" s="100"/>
      <c r="U100" s="101"/>
      <c r="V100" s="101"/>
      <c r="W100" s="101"/>
      <c r="X100" s="101"/>
      <c r="Y100" s="101"/>
      <c r="Z100" s="101"/>
      <c r="AA100" s="101"/>
    </row>
    <row r="101" spans="1:27" s="102" customFormat="1" ht="11.1" customHeight="1" x14ac:dyDescent="0.25">
      <c r="A101" s="206" t="str">
        <f>CONCATENATE("Article ",'Critères '!A20," : ",'Critères '!B20)</f>
        <v>Article 4.4 : Système de management de la qualité et ses processus</v>
      </c>
      <c r="B101" s="207"/>
      <c r="C101" s="207"/>
      <c r="D101" s="103" t="str">
        <f>'Critères '!C20</f>
        <v/>
      </c>
      <c r="E101" s="147" t="str">
        <f>'Critères '!D20</f>
        <v/>
      </c>
      <c r="F101" s="106" t="str">
        <f>'Critères '!E20</f>
        <v/>
      </c>
      <c r="G101" s="340" t="s">
        <v>547</v>
      </c>
      <c r="H101" s="341"/>
      <c r="I101" s="341"/>
      <c r="J101" s="342"/>
      <c r="K101" s="105"/>
      <c r="L101" s="105"/>
      <c r="M101" s="105"/>
      <c r="N101" s="105"/>
      <c r="O101" s="97"/>
      <c r="P101" s="97"/>
      <c r="Q101" s="97"/>
      <c r="R101" s="99"/>
      <c r="S101" s="100"/>
      <c r="T101" s="100"/>
      <c r="U101" s="101"/>
      <c r="V101" s="101"/>
      <c r="W101" s="101"/>
      <c r="X101" s="101"/>
      <c r="Y101" s="101"/>
      <c r="Z101" s="101"/>
      <c r="AA101" s="101"/>
    </row>
    <row r="102" spans="1:27" s="102" customFormat="1" ht="11.1" customHeight="1" x14ac:dyDescent="0.15">
      <c r="A102" s="208" t="str">
        <f>CONCATENATE("Art ",'Critères '!A24," : ",'Critères '!B24)</f>
        <v>Art 5 : Leadership</v>
      </c>
      <c r="B102" s="203"/>
      <c r="C102" s="203"/>
      <c r="D102" s="141" t="str">
        <f>'Critères '!C24</f>
        <v/>
      </c>
      <c r="E102" s="148" t="str">
        <f>'Critères '!D24</f>
        <v/>
      </c>
      <c r="F102" s="107" t="str">
        <f>'Critères '!E24</f>
        <v/>
      </c>
      <c r="G102" s="343" t="s">
        <v>547</v>
      </c>
      <c r="H102" s="344"/>
      <c r="I102" s="344"/>
      <c r="J102" s="345"/>
      <c r="K102" s="108"/>
      <c r="L102" s="108"/>
      <c r="M102" s="109"/>
      <c r="N102" s="109"/>
      <c r="O102" s="97"/>
      <c r="P102" s="97"/>
      <c r="Q102" s="97"/>
      <c r="R102" s="99"/>
      <c r="S102" s="100"/>
      <c r="T102" s="100"/>
      <c r="U102" s="101"/>
      <c r="V102" s="101"/>
      <c r="W102" s="101"/>
      <c r="X102" s="101"/>
      <c r="Y102" s="101"/>
      <c r="Z102" s="101"/>
      <c r="AA102" s="101"/>
    </row>
    <row r="103" spans="1:27" s="102" customFormat="1" ht="11.1" customHeight="1" x14ac:dyDescent="0.25">
      <c r="A103" s="204" t="str">
        <f>CONCATENATE("Article ",'Critères '!A25," : ",'Critères '!B25)</f>
        <v>Article 5.1 : Leadership et engagement</v>
      </c>
      <c r="B103" s="205"/>
      <c r="C103" s="205"/>
      <c r="D103" s="142" t="str">
        <f>'Critères '!C25</f>
        <v/>
      </c>
      <c r="E103" s="149" t="str">
        <f>'Critères '!D25</f>
        <v/>
      </c>
      <c r="F103" s="110" t="str">
        <f>'Critères '!E25</f>
        <v/>
      </c>
      <c r="G103" s="340" t="s">
        <v>547</v>
      </c>
      <c r="H103" s="341"/>
      <c r="I103" s="341"/>
      <c r="J103" s="342"/>
      <c r="K103" s="105"/>
      <c r="L103" s="105"/>
      <c r="M103" s="105"/>
      <c r="N103" s="105"/>
      <c r="O103" s="97"/>
      <c r="P103" s="97"/>
      <c r="Q103" s="97"/>
      <c r="R103" s="99"/>
      <c r="S103" s="100"/>
      <c r="T103" s="100"/>
      <c r="U103" s="101"/>
      <c r="V103" s="101"/>
      <c r="W103" s="101"/>
      <c r="X103" s="101"/>
      <c r="Y103" s="101"/>
      <c r="Z103" s="101"/>
      <c r="AA103" s="101"/>
    </row>
    <row r="104" spans="1:27" s="102" customFormat="1" ht="11.1" customHeight="1" x14ac:dyDescent="0.25">
      <c r="A104" s="204" t="str">
        <f>CONCATENATE("Article ",'Critères '!A37," : ",'Critères '!B37)</f>
        <v>Article 5.2  : Politique</v>
      </c>
      <c r="B104" s="205"/>
      <c r="C104" s="205"/>
      <c r="D104" s="142" t="str">
        <f>'Critères '!C37</f>
        <v/>
      </c>
      <c r="E104" s="149" t="str">
        <f>'Critères '!D37</f>
        <v/>
      </c>
      <c r="F104" s="110" t="str">
        <f>'Critères '!E37</f>
        <v/>
      </c>
      <c r="G104" s="340" t="s">
        <v>547</v>
      </c>
      <c r="H104" s="341"/>
      <c r="I104" s="341"/>
      <c r="J104" s="342"/>
      <c r="K104" s="105"/>
      <c r="L104" s="105"/>
      <c r="M104" s="105"/>
      <c r="N104" s="105"/>
      <c r="O104" s="97"/>
      <c r="P104" s="97"/>
      <c r="Q104" s="97"/>
      <c r="R104" s="99"/>
      <c r="S104" s="100"/>
      <c r="T104" s="100"/>
      <c r="U104" s="101"/>
      <c r="V104" s="101"/>
      <c r="W104" s="101"/>
      <c r="X104" s="101"/>
      <c r="Y104" s="101"/>
      <c r="Z104" s="101"/>
      <c r="AA104" s="101"/>
    </row>
    <row r="105" spans="1:27" s="102" customFormat="1" ht="11.1" customHeight="1" x14ac:dyDescent="0.25">
      <c r="A105" s="204" t="str">
        <f>CONCATENATE("Article ",'Critères '!A45," : ",'Critères '!B45)</f>
        <v>Article 5.3  : Rôles, responsabilités et autorités au sein de l’organisme</v>
      </c>
      <c r="B105" s="205"/>
      <c r="C105" s="205"/>
      <c r="D105" s="143" t="str">
        <f>'Critères '!C45</f>
        <v/>
      </c>
      <c r="E105" s="150" t="str">
        <f>'Critères '!D45</f>
        <v/>
      </c>
      <c r="F105" s="111" t="str">
        <f>'Critères '!E45</f>
        <v/>
      </c>
      <c r="G105" s="340" t="s">
        <v>547</v>
      </c>
      <c r="H105" s="341"/>
      <c r="I105" s="341"/>
      <c r="J105" s="342"/>
      <c r="K105" s="105"/>
      <c r="L105" s="105"/>
      <c r="M105" s="105"/>
      <c r="N105" s="105"/>
      <c r="O105" s="97"/>
      <c r="P105" s="97"/>
      <c r="Q105" s="97"/>
      <c r="R105" s="99"/>
      <c r="S105" s="100"/>
      <c r="T105" s="100"/>
      <c r="U105" s="101"/>
      <c r="V105" s="101"/>
      <c r="W105" s="101"/>
      <c r="X105" s="101"/>
      <c r="Y105" s="101"/>
      <c r="Z105" s="101"/>
      <c r="AA105" s="101"/>
    </row>
    <row r="106" spans="1:27" s="102" customFormat="1" ht="11.1" customHeight="1" x14ac:dyDescent="0.15">
      <c r="A106" s="208" t="str">
        <f>CONCATENATE("Art ",'Critères '!A49," : ",'Critères '!B49)</f>
        <v>Art 6 : Planification</v>
      </c>
      <c r="B106" s="209"/>
      <c r="C106" s="209"/>
      <c r="D106" s="94" t="str">
        <f>'Critères '!C49</f>
        <v/>
      </c>
      <c r="E106" s="145" t="str">
        <f>'Critères '!D49</f>
        <v/>
      </c>
      <c r="F106" s="95" t="str">
        <f>'Critères '!E49</f>
        <v/>
      </c>
      <c r="G106" s="343" t="s">
        <v>547</v>
      </c>
      <c r="H106" s="344"/>
      <c r="I106" s="344"/>
      <c r="J106" s="345"/>
      <c r="K106" s="108"/>
      <c r="L106" s="108"/>
      <c r="M106" s="109"/>
      <c r="N106" s="109"/>
      <c r="O106" s="97"/>
      <c r="P106" s="97"/>
      <c r="Q106" s="97"/>
      <c r="R106" s="99"/>
      <c r="S106" s="100"/>
      <c r="T106" s="100"/>
      <c r="U106" s="101"/>
      <c r="V106" s="101"/>
      <c r="W106" s="101"/>
      <c r="X106" s="101"/>
      <c r="Y106" s="101"/>
      <c r="Z106" s="101"/>
      <c r="AA106" s="101"/>
    </row>
    <row r="107" spans="1:27" s="102" customFormat="1" ht="11.1" customHeight="1" x14ac:dyDescent="0.25">
      <c r="A107" s="204" t="str">
        <f>CONCATENATE("Article ",'Critères '!A50," : ",'Critères '!B50)</f>
        <v>Article 6.1  : Actions à mettre en oeuvre face aux risques et opportunités</v>
      </c>
      <c r="B107" s="205"/>
      <c r="C107" s="205"/>
      <c r="D107" s="112" t="str">
        <f>'Critères '!C50</f>
        <v/>
      </c>
      <c r="E107" s="147" t="str">
        <f>'Critères '!D50</f>
        <v/>
      </c>
      <c r="F107" s="106" t="str">
        <f>'Critères '!E50</f>
        <v/>
      </c>
      <c r="G107" s="340" t="s">
        <v>547</v>
      </c>
      <c r="H107" s="341"/>
      <c r="I107" s="341"/>
      <c r="J107" s="342"/>
      <c r="K107" s="105"/>
      <c r="L107" s="105"/>
      <c r="M107" s="105"/>
      <c r="N107" s="105"/>
      <c r="O107" s="97"/>
      <c r="P107" s="97"/>
      <c r="Q107" s="97"/>
      <c r="R107" s="99"/>
      <c r="S107" s="100"/>
      <c r="T107" s="100"/>
      <c r="U107" s="101"/>
      <c r="V107" s="101"/>
      <c r="W107" s="101"/>
      <c r="X107" s="101"/>
      <c r="Y107" s="101"/>
      <c r="Z107" s="101"/>
      <c r="AA107" s="101"/>
    </row>
    <row r="108" spans="1:27" s="102" customFormat="1" ht="11.1" customHeight="1" x14ac:dyDescent="0.25">
      <c r="A108" s="204" t="str">
        <f>CONCATENATE("Article ",'Critères '!A55," : ",'Critères '!B55)</f>
        <v>Article 6.2  : Objectifs qualité et planification des actions pour les atteindre</v>
      </c>
      <c r="B108" s="205"/>
      <c r="C108" s="205"/>
      <c r="D108" s="112" t="str">
        <f>'Critères '!C55</f>
        <v/>
      </c>
      <c r="E108" s="147" t="str">
        <f>'Critères '!D55</f>
        <v/>
      </c>
      <c r="F108" s="106" t="str">
        <f>'Critères '!E55</f>
        <v/>
      </c>
      <c r="G108" s="340" t="s">
        <v>547</v>
      </c>
      <c r="H108" s="341"/>
      <c r="I108" s="341"/>
      <c r="J108" s="342"/>
      <c r="K108" s="105"/>
      <c r="L108" s="105"/>
      <c r="M108" s="105"/>
      <c r="N108" s="105"/>
      <c r="O108" s="97"/>
      <c r="P108" s="97"/>
      <c r="Q108" s="97"/>
      <c r="R108" s="99"/>
      <c r="S108" s="100"/>
      <c r="T108" s="100"/>
      <c r="U108" s="101"/>
      <c r="V108" s="101"/>
      <c r="W108" s="101"/>
      <c r="X108" s="101"/>
      <c r="Y108" s="101"/>
      <c r="Z108" s="101"/>
      <c r="AA108" s="101"/>
    </row>
    <row r="109" spans="1:27" s="102" customFormat="1" ht="11.1" customHeight="1" x14ac:dyDescent="0.25">
      <c r="A109" s="204" t="str">
        <f>CONCATENATE("Article ",'Critères '!A63," : ",'Critères '!B63)</f>
        <v>Article 6.3  : Planification des modifications</v>
      </c>
      <c r="B109" s="205"/>
      <c r="C109" s="205"/>
      <c r="D109" s="113" t="str">
        <f>'Critères '!C63</f>
        <v/>
      </c>
      <c r="E109" s="151" t="str">
        <f>'Critères '!D63</f>
        <v/>
      </c>
      <c r="F109" s="114" t="str">
        <f>'Critères '!E63</f>
        <v/>
      </c>
      <c r="G109" s="340" t="s">
        <v>547</v>
      </c>
      <c r="H109" s="341"/>
      <c r="I109" s="341"/>
      <c r="J109" s="342"/>
      <c r="K109" s="105"/>
      <c r="L109" s="105"/>
      <c r="M109" s="105"/>
      <c r="N109" s="105"/>
      <c r="O109" s="97"/>
      <c r="P109" s="97"/>
      <c r="Q109" s="97"/>
      <c r="R109" s="99"/>
      <c r="S109" s="100"/>
      <c r="T109" s="100"/>
      <c r="U109" s="101"/>
      <c r="V109" s="101"/>
      <c r="W109" s="101"/>
      <c r="X109" s="101"/>
      <c r="Y109" s="101"/>
      <c r="Z109" s="101"/>
      <c r="AA109" s="101"/>
    </row>
    <row r="110" spans="1:27" s="102" customFormat="1" ht="11.1" customHeight="1" x14ac:dyDescent="0.15">
      <c r="A110" s="208" t="str">
        <f>CONCATENATE("Art ",'Critères '!A66," : ",'Critères '!B66)</f>
        <v>Art 7 : Support</v>
      </c>
      <c r="B110" s="209"/>
      <c r="C110" s="209"/>
      <c r="D110" s="115" t="str">
        <f>'Critères '!C66</f>
        <v/>
      </c>
      <c r="E110" s="145" t="str">
        <f>'Critères '!D66</f>
        <v/>
      </c>
      <c r="F110" s="95" t="str">
        <f>'Critères '!E66</f>
        <v/>
      </c>
      <c r="G110" s="343" t="s">
        <v>547</v>
      </c>
      <c r="H110" s="344"/>
      <c r="I110" s="344"/>
      <c r="J110" s="345"/>
      <c r="K110" s="108"/>
      <c r="L110" s="108"/>
      <c r="M110" s="109"/>
      <c r="N110" s="109"/>
      <c r="O110" s="97"/>
      <c r="P110" s="97"/>
      <c r="Q110" s="97"/>
      <c r="R110" s="99"/>
      <c r="S110" s="100"/>
      <c r="T110" s="100"/>
      <c r="U110" s="101"/>
      <c r="V110" s="101"/>
      <c r="W110" s="101"/>
      <c r="X110" s="101"/>
      <c r="Y110" s="101"/>
      <c r="Z110" s="101"/>
      <c r="AA110" s="101"/>
    </row>
    <row r="111" spans="1:27" s="102" customFormat="1" ht="11.1" customHeight="1" x14ac:dyDescent="0.25">
      <c r="A111" s="204" t="str">
        <f>CONCATENATE("Article ",'Critères '!A67," : ",'Critères '!B67)</f>
        <v>Article 7.1  : Ressources</v>
      </c>
      <c r="B111" s="205"/>
      <c r="C111" s="205"/>
      <c r="D111" s="112" t="str">
        <f>'Critères '!C67</f>
        <v/>
      </c>
      <c r="E111" s="147" t="str">
        <f>'Critères '!D67</f>
        <v/>
      </c>
      <c r="F111" s="106" t="str">
        <f>'Critères '!E67</f>
        <v/>
      </c>
      <c r="G111" s="340" t="s">
        <v>547</v>
      </c>
      <c r="H111" s="341"/>
      <c r="I111" s="341"/>
      <c r="J111" s="342"/>
      <c r="K111" s="105"/>
      <c r="L111" s="105"/>
      <c r="M111" s="105"/>
      <c r="N111" s="105"/>
      <c r="O111" s="97"/>
      <c r="P111" s="97"/>
      <c r="Q111" s="97"/>
      <c r="R111" s="99"/>
      <c r="S111" s="100"/>
      <c r="T111" s="100"/>
      <c r="U111" s="101"/>
      <c r="V111" s="101"/>
      <c r="W111" s="101"/>
      <c r="X111" s="101"/>
      <c r="Y111" s="101"/>
      <c r="Z111" s="101"/>
      <c r="AA111" s="101"/>
    </row>
    <row r="112" spans="1:27" s="102" customFormat="1" ht="11.1" customHeight="1" x14ac:dyDescent="0.25">
      <c r="A112" s="204" t="str">
        <f>CONCATENATE("Article ",'Critères '!A86," : ",'Critères '!B86)</f>
        <v>Article 7.2  : Compétences</v>
      </c>
      <c r="B112" s="205"/>
      <c r="C112" s="205"/>
      <c r="D112" s="112" t="str">
        <f>'Critères '!C86</f>
        <v/>
      </c>
      <c r="E112" s="147" t="str">
        <f>'Critères '!D86</f>
        <v/>
      </c>
      <c r="F112" s="106" t="str">
        <f>'Critères '!E86</f>
        <v/>
      </c>
      <c r="G112" s="340" t="s">
        <v>547</v>
      </c>
      <c r="H112" s="341"/>
      <c r="I112" s="341"/>
      <c r="J112" s="342"/>
      <c r="K112" s="105"/>
      <c r="L112" s="105"/>
      <c r="M112" s="105"/>
      <c r="N112" s="105"/>
      <c r="O112" s="97"/>
      <c r="P112" s="97"/>
      <c r="Q112" s="97"/>
      <c r="R112" s="99"/>
      <c r="S112" s="100"/>
      <c r="T112" s="100"/>
      <c r="U112" s="101"/>
      <c r="V112" s="101"/>
      <c r="W112" s="101"/>
      <c r="X112" s="101"/>
      <c r="Y112" s="101"/>
      <c r="Z112" s="101"/>
      <c r="AA112" s="101"/>
    </row>
    <row r="113" spans="1:27" s="102" customFormat="1" ht="11.1" customHeight="1" x14ac:dyDescent="0.25">
      <c r="A113" s="204" t="str">
        <f>CONCATENATE("Article ",'Critères '!A91," : ",'Critères '!B91)</f>
        <v>Article 7.3  : Sensibilisation</v>
      </c>
      <c r="B113" s="205"/>
      <c r="C113" s="205"/>
      <c r="D113" s="112" t="str">
        <f>'Critères '!C91</f>
        <v/>
      </c>
      <c r="E113" s="147" t="str">
        <f>'Critères '!D91</f>
        <v/>
      </c>
      <c r="F113" s="106" t="str">
        <f>'Critères '!E91</f>
        <v/>
      </c>
      <c r="G113" s="340" t="s">
        <v>547</v>
      </c>
      <c r="H113" s="341"/>
      <c r="I113" s="341"/>
      <c r="J113" s="342"/>
      <c r="K113" s="105"/>
      <c r="L113" s="105"/>
      <c r="M113" s="105"/>
      <c r="N113" s="105"/>
      <c r="O113" s="97"/>
      <c r="P113" s="97"/>
      <c r="Q113" s="97"/>
      <c r="R113" s="99"/>
      <c r="S113" s="100"/>
      <c r="T113" s="100"/>
      <c r="U113" s="101"/>
      <c r="V113" s="101"/>
      <c r="W113" s="101"/>
      <c r="X113" s="101"/>
      <c r="Y113" s="101"/>
      <c r="Z113" s="101"/>
      <c r="AA113" s="101"/>
    </row>
    <row r="114" spans="1:27" s="102" customFormat="1" ht="11.1" customHeight="1" x14ac:dyDescent="0.25">
      <c r="A114" s="204" t="str">
        <f>CONCATENATE("Article ",'Critères '!A99," : ",'Critères '!B99)</f>
        <v>Article 7.4  : Communication</v>
      </c>
      <c r="B114" s="205"/>
      <c r="C114" s="205"/>
      <c r="D114" s="112" t="str">
        <f>'Critères '!C99</f>
        <v/>
      </c>
      <c r="E114" s="147" t="str">
        <f>'Critères '!D99</f>
        <v/>
      </c>
      <c r="F114" s="106" t="str">
        <f>'Critères '!E99</f>
        <v/>
      </c>
      <c r="G114" s="340" t="s">
        <v>547</v>
      </c>
      <c r="H114" s="341"/>
      <c r="I114" s="341"/>
      <c r="J114" s="342"/>
      <c r="K114" s="105"/>
      <c r="L114" s="105"/>
      <c r="M114" s="105"/>
      <c r="N114" s="105"/>
      <c r="O114" s="97"/>
      <c r="P114" s="97"/>
      <c r="Q114" s="97"/>
      <c r="R114" s="99"/>
      <c r="S114" s="100"/>
      <c r="T114" s="100"/>
      <c r="U114" s="101"/>
      <c r="V114" s="101"/>
      <c r="W114" s="101"/>
      <c r="X114" s="101"/>
      <c r="Y114" s="101"/>
      <c r="Z114" s="101"/>
      <c r="AA114" s="101"/>
    </row>
    <row r="115" spans="1:27" s="102" customFormat="1" ht="11.1" customHeight="1" x14ac:dyDescent="0.25">
      <c r="A115" s="204" t="str">
        <f>CONCATENATE("Article ",'Critères '!A102," : ",'Critères '!B102)</f>
        <v>Article 7.5  : Informations documentées</v>
      </c>
      <c r="B115" s="205"/>
      <c r="C115" s="205"/>
      <c r="D115" s="113" t="str">
        <f>'Critères '!C102</f>
        <v/>
      </c>
      <c r="E115" s="151" t="str">
        <f>'Critères '!D102</f>
        <v/>
      </c>
      <c r="F115" s="114" t="str">
        <f>'Critères '!E102</f>
        <v/>
      </c>
      <c r="G115" s="340" t="s">
        <v>547</v>
      </c>
      <c r="H115" s="341"/>
      <c r="I115" s="341"/>
      <c r="J115" s="342"/>
      <c r="K115" s="105"/>
      <c r="L115" s="105"/>
      <c r="M115" s="105"/>
      <c r="N115" s="105"/>
      <c r="O115" s="97"/>
      <c r="P115" s="97"/>
      <c r="Q115" s="97"/>
      <c r="R115" s="99"/>
      <c r="S115" s="100"/>
      <c r="T115" s="100"/>
      <c r="U115" s="101"/>
      <c r="V115" s="101"/>
      <c r="W115" s="101"/>
      <c r="X115" s="101"/>
      <c r="Y115" s="101"/>
      <c r="Z115" s="101"/>
      <c r="AA115" s="101"/>
    </row>
    <row r="116" spans="1:27" s="102" customFormat="1" ht="11.1" customHeight="1" x14ac:dyDescent="0.25">
      <c r="A116" s="208" t="str">
        <f>CONCATENATE("Art ",'Critères '!A114," : ",'Critères '!B114)</f>
        <v>Art 8 : Réalisation des activités opérationnelles</v>
      </c>
      <c r="B116" s="209"/>
      <c r="C116" s="209"/>
      <c r="D116" s="115" t="str">
        <f>'Critères '!C114</f>
        <v/>
      </c>
      <c r="E116" s="145" t="str">
        <f>'Critères '!D114</f>
        <v/>
      </c>
      <c r="F116" s="95" t="str">
        <f>'Critères '!E114</f>
        <v/>
      </c>
      <c r="G116" s="343" t="s">
        <v>547</v>
      </c>
      <c r="H116" s="344"/>
      <c r="I116" s="344"/>
      <c r="J116" s="345"/>
      <c r="K116" s="105"/>
      <c r="L116" s="105"/>
      <c r="M116" s="105"/>
      <c r="N116" s="105"/>
      <c r="O116" s="97"/>
      <c r="P116" s="97"/>
      <c r="Q116" s="97"/>
      <c r="R116" s="99"/>
      <c r="S116" s="100"/>
      <c r="T116" s="100"/>
      <c r="U116" s="101"/>
      <c r="V116" s="101"/>
      <c r="W116" s="101"/>
      <c r="X116" s="101"/>
      <c r="Y116" s="101"/>
      <c r="Z116" s="101"/>
      <c r="AA116" s="101"/>
    </row>
    <row r="117" spans="1:27" s="102" customFormat="1" ht="11.1" customHeight="1" x14ac:dyDescent="0.25">
      <c r="A117" s="204" t="str">
        <f>CONCATENATE("Article ",'Critères '!A115," : ",'Critères '!B115)</f>
        <v>Article 8.1  : Planification et maîtrise opérationnelles</v>
      </c>
      <c r="B117" s="205"/>
      <c r="C117" s="205"/>
      <c r="D117" s="112" t="str">
        <f>'Critères '!C115</f>
        <v/>
      </c>
      <c r="E117" s="147" t="str">
        <f>'Critères '!D115</f>
        <v/>
      </c>
      <c r="F117" s="106" t="str">
        <f>'Critères '!E115</f>
        <v/>
      </c>
      <c r="G117" s="340" t="s">
        <v>547</v>
      </c>
      <c r="H117" s="341"/>
      <c r="I117" s="341"/>
      <c r="J117" s="342"/>
      <c r="K117" s="105"/>
      <c r="L117" s="105"/>
      <c r="M117" s="105"/>
      <c r="N117" s="105"/>
      <c r="O117" s="97"/>
      <c r="P117" s="97"/>
      <c r="Q117" s="97"/>
      <c r="R117" s="99"/>
      <c r="S117" s="100"/>
      <c r="T117" s="100"/>
      <c r="U117" s="101"/>
      <c r="V117" s="101"/>
      <c r="W117" s="101"/>
      <c r="X117" s="101"/>
      <c r="Y117" s="101"/>
      <c r="Z117" s="101"/>
      <c r="AA117" s="101"/>
    </row>
    <row r="118" spans="1:27" s="102" customFormat="1" ht="11.1" customHeight="1" x14ac:dyDescent="0.25">
      <c r="A118" s="204" t="str">
        <f>CONCATENATE("Article ",'Critères '!A142," : ",'Critères '!B142)</f>
        <v>Article 8.2  : Exigences relatives aux produits et services</v>
      </c>
      <c r="B118" s="205"/>
      <c r="C118" s="205"/>
      <c r="D118" s="112" t="str">
        <f>'Critères '!C142</f>
        <v/>
      </c>
      <c r="E118" s="147" t="str">
        <f>'Critères '!D142</f>
        <v/>
      </c>
      <c r="F118" s="106" t="str">
        <f>'Critères '!E142</f>
        <v/>
      </c>
      <c r="G118" s="340" t="s">
        <v>547</v>
      </c>
      <c r="H118" s="341"/>
      <c r="I118" s="341"/>
      <c r="J118" s="342"/>
      <c r="K118" s="105"/>
      <c r="L118" s="105"/>
      <c r="M118" s="105"/>
      <c r="N118" s="105"/>
      <c r="O118" s="97"/>
      <c r="P118" s="97"/>
      <c r="Q118" s="97"/>
      <c r="R118" s="99"/>
      <c r="S118" s="100"/>
      <c r="T118" s="100"/>
      <c r="U118" s="101"/>
      <c r="V118" s="101"/>
      <c r="W118" s="101"/>
      <c r="X118" s="101"/>
      <c r="Y118" s="101"/>
      <c r="Z118" s="101"/>
      <c r="AA118" s="101"/>
    </row>
    <row r="119" spans="1:27" s="102" customFormat="1" ht="11.1" customHeight="1" x14ac:dyDescent="0.25">
      <c r="A119" s="204" t="str">
        <f>CONCATENATE("Article ",'Critères '!A164," : ",'Critères '!B164)</f>
        <v>Article 8.3  : Conception et développement de produits et services</v>
      </c>
      <c r="B119" s="205"/>
      <c r="C119" s="205"/>
      <c r="D119" s="112" t="str">
        <f>'Critères '!C164</f>
        <v/>
      </c>
      <c r="E119" s="147" t="str">
        <f>'Critères '!D164</f>
        <v/>
      </c>
      <c r="F119" s="106" t="str">
        <f>'Critères '!E164</f>
        <v/>
      </c>
      <c r="G119" s="340" t="s">
        <v>547</v>
      </c>
      <c r="H119" s="341"/>
      <c r="I119" s="341"/>
      <c r="J119" s="342"/>
      <c r="K119" s="105"/>
      <c r="L119" s="105"/>
      <c r="M119" s="105"/>
      <c r="N119" s="105"/>
      <c r="O119" s="97"/>
      <c r="P119" s="97"/>
      <c r="Q119" s="97"/>
      <c r="R119" s="99"/>
      <c r="S119" s="100"/>
      <c r="T119" s="100"/>
      <c r="U119" s="101"/>
      <c r="V119" s="101"/>
      <c r="W119" s="101"/>
      <c r="X119" s="101"/>
      <c r="Y119" s="101"/>
      <c r="Z119" s="101"/>
      <c r="AA119" s="101"/>
    </row>
    <row r="120" spans="1:27" s="102" customFormat="1" ht="11.1" customHeight="1" x14ac:dyDescent="0.25">
      <c r="A120" s="204" t="str">
        <f>CONCATENATE("Article ",'Critères '!A215," : ",'Critères '!B215)</f>
        <v>Article 8.4 : Maîtrise des processus, produits et services fournis par des prestataires externes</v>
      </c>
      <c r="B120" s="205"/>
      <c r="C120" s="205"/>
      <c r="D120" s="112" t="str">
        <f>'Critères '!C215</f>
        <v/>
      </c>
      <c r="E120" s="147" t="str">
        <f>'Critères '!D215</f>
        <v/>
      </c>
      <c r="F120" s="106" t="str">
        <f>'Critères '!E215</f>
        <v/>
      </c>
      <c r="G120" s="340" t="s">
        <v>547</v>
      </c>
      <c r="H120" s="341"/>
      <c r="I120" s="341"/>
      <c r="J120" s="342"/>
      <c r="K120" s="105"/>
      <c r="L120" s="105"/>
      <c r="M120" s="105"/>
      <c r="N120" s="105"/>
      <c r="O120" s="97"/>
      <c r="P120" s="97"/>
      <c r="Q120" s="97"/>
      <c r="R120" s="99"/>
      <c r="S120" s="100"/>
      <c r="T120" s="100"/>
      <c r="U120" s="101"/>
      <c r="V120" s="101"/>
      <c r="W120" s="101"/>
      <c r="X120" s="101"/>
      <c r="Y120" s="101"/>
      <c r="Z120" s="101"/>
      <c r="AA120" s="101"/>
    </row>
    <row r="121" spans="1:27" s="102" customFormat="1" ht="11.1" customHeight="1" x14ac:dyDescent="0.25">
      <c r="A121" s="204" t="str">
        <f>CONCATENATE("Article ",'Critères '!A259," : ",'Critères '!B259)</f>
        <v>Article 8.5  : Production et prestation de service</v>
      </c>
      <c r="B121" s="205"/>
      <c r="C121" s="205"/>
      <c r="D121" s="112" t="str">
        <f>'Critères '!C259</f>
        <v/>
      </c>
      <c r="E121" s="147" t="str">
        <f>'Critères '!D259</f>
        <v/>
      </c>
      <c r="F121" s="106" t="str">
        <f>'Critères '!E259</f>
        <v/>
      </c>
      <c r="G121" s="340" t="s">
        <v>547</v>
      </c>
      <c r="H121" s="341"/>
      <c r="I121" s="341"/>
      <c r="J121" s="342"/>
      <c r="K121" s="105"/>
      <c r="L121" s="105"/>
      <c r="M121" s="105"/>
      <c r="N121" s="105"/>
      <c r="O121" s="97"/>
      <c r="P121" s="97"/>
      <c r="Q121" s="97"/>
      <c r="R121" s="99"/>
      <c r="S121" s="100"/>
      <c r="T121" s="100"/>
      <c r="U121" s="101"/>
      <c r="V121" s="101"/>
      <c r="W121" s="101"/>
      <c r="X121" s="101"/>
      <c r="Y121" s="101"/>
      <c r="Z121" s="101"/>
      <c r="AA121" s="101"/>
    </row>
    <row r="122" spans="1:27" s="102" customFormat="1" ht="11.1" customHeight="1" x14ac:dyDescent="0.25">
      <c r="A122" s="204" t="str">
        <f>CONCATENATE("Article ",'Critères '!A314," : ",'Critères '!B314)</f>
        <v>Article 8.6  : Libération des produits et services</v>
      </c>
      <c r="B122" s="205"/>
      <c r="C122" s="205"/>
      <c r="D122" s="112" t="str">
        <f>'Critères '!C314</f>
        <v/>
      </c>
      <c r="E122" s="147" t="str">
        <f>'Critères '!D314</f>
        <v/>
      </c>
      <c r="F122" s="106" t="str">
        <f>'Critères '!E314</f>
        <v/>
      </c>
      <c r="G122" s="340" t="s">
        <v>547</v>
      </c>
      <c r="H122" s="341"/>
      <c r="I122" s="341"/>
      <c r="J122" s="342"/>
      <c r="K122" s="105"/>
      <c r="L122" s="105"/>
      <c r="M122" s="105"/>
      <c r="N122" s="105"/>
      <c r="O122" s="97"/>
      <c r="P122" s="97"/>
      <c r="Q122" s="97"/>
      <c r="R122" s="99"/>
      <c r="S122" s="100"/>
      <c r="T122" s="100"/>
      <c r="U122" s="101"/>
      <c r="V122" s="101"/>
      <c r="W122" s="101"/>
      <c r="X122" s="101"/>
      <c r="Y122" s="101"/>
      <c r="Z122" s="101"/>
      <c r="AA122" s="101"/>
    </row>
    <row r="123" spans="1:27" s="102" customFormat="1" ht="11.1" customHeight="1" x14ac:dyDescent="0.25">
      <c r="A123" s="206" t="str">
        <f>CONCATENATE("Article ",'Critères '!A321," : ",'Critères '!B321)</f>
        <v>Article 8.7  : Maîtrise des éléments de sortie non conformes</v>
      </c>
      <c r="B123" s="207"/>
      <c r="C123" s="207"/>
      <c r="D123" s="113" t="str">
        <f>'Critères '!C321</f>
        <v/>
      </c>
      <c r="E123" s="151" t="str">
        <f>'Critères '!D321</f>
        <v/>
      </c>
      <c r="F123" s="114" t="str">
        <f>'Critères '!E321</f>
        <v/>
      </c>
      <c r="G123" s="340" t="s">
        <v>547</v>
      </c>
      <c r="H123" s="341"/>
      <c r="I123" s="341"/>
      <c r="J123" s="342"/>
      <c r="K123" s="105"/>
      <c r="L123" s="105"/>
      <c r="M123" s="105"/>
      <c r="N123" s="105"/>
      <c r="O123" s="97"/>
      <c r="P123" s="97"/>
      <c r="Q123" s="97"/>
      <c r="R123" s="99"/>
      <c r="S123" s="100"/>
      <c r="T123" s="100"/>
      <c r="U123" s="101"/>
      <c r="V123" s="101"/>
      <c r="W123" s="101"/>
      <c r="X123" s="101"/>
      <c r="Y123" s="101"/>
      <c r="Z123" s="101"/>
      <c r="AA123" s="101"/>
    </row>
    <row r="124" spans="1:27" s="118" customFormat="1" ht="11.1" customHeight="1" x14ac:dyDescent="0.25">
      <c r="A124" s="208" t="str">
        <f>CONCATENATE("Art ",'Critères '!A333," :",'Critères '!B333)</f>
        <v>Art 9 :Évaluation des performances</v>
      </c>
      <c r="B124" s="209"/>
      <c r="C124" s="209"/>
      <c r="D124" s="115" t="str">
        <f>'Critères '!C333</f>
        <v/>
      </c>
      <c r="E124" s="145" t="str">
        <f>'Critères '!D333</f>
        <v/>
      </c>
      <c r="F124" s="95" t="str">
        <f>'Critères '!E333</f>
        <v/>
      </c>
      <c r="G124" s="343" t="s">
        <v>547</v>
      </c>
      <c r="H124" s="344"/>
      <c r="I124" s="344"/>
      <c r="J124" s="345"/>
      <c r="K124" s="116"/>
      <c r="L124" s="116"/>
      <c r="M124" s="116"/>
      <c r="N124" s="116"/>
      <c r="O124" s="116"/>
      <c r="P124" s="116"/>
      <c r="Q124" s="116"/>
      <c r="R124" s="116"/>
      <c r="S124" s="117"/>
      <c r="T124" s="117"/>
      <c r="U124" s="101"/>
      <c r="V124" s="101"/>
      <c r="W124" s="101"/>
      <c r="X124" s="101"/>
      <c r="Y124" s="101"/>
      <c r="Z124" s="101"/>
      <c r="AA124" s="101"/>
    </row>
    <row r="125" spans="1:27" s="118" customFormat="1" ht="11.1" customHeight="1" x14ac:dyDescent="0.25">
      <c r="A125" s="204" t="str">
        <f>CONCATENATE("Article ",'Critères '!A334," : ",'Critères '!B334)</f>
        <v>Article 9.1  : Surveillance, mesure, analyse et évaluation</v>
      </c>
      <c r="B125" s="205"/>
      <c r="C125" s="205"/>
      <c r="D125" s="112" t="str">
        <f>'Critères '!C334</f>
        <v/>
      </c>
      <c r="E125" s="147" t="str">
        <f>'Critères '!D334</f>
        <v/>
      </c>
      <c r="F125" s="106" t="str">
        <f>'Critères '!E334</f>
        <v/>
      </c>
      <c r="G125" s="340" t="s">
        <v>547</v>
      </c>
      <c r="H125" s="341"/>
      <c r="I125" s="341"/>
      <c r="J125" s="342"/>
      <c r="K125" s="116"/>
      <c r="L125" s="116"/>
      <c r="M125" s="116"/>
      <c r="N125" s="116"/>
      <c r="O125" s="116"/>
      <c r="P125" s="116"/>
      <c r="Q125" s="116"/>
      <c r="R125" s="116"/>
      <c r="S125" s="117"/>
      <c r="T125" s="117"/>
      <c r="U125" s="101"/>
      <c r="V125" s="101"/>
      <c r="W125" s="101"/>
      <c r="X125" s="101"/>
      <c r="Y125" s="101"/>
      <c r="Z125" s="101"/>
      <c r="AA125" s="101"/>
    </row>
    <row r="126" spans="1:27" s="118" customFormat="1" ht="11.1" customHeight="1" x14ac:dyDescent="0.25">
      <c r="A126" s="204" t="str">
        <f>CONCATENATE("Article ",'Critères '!A347," : ",'Critères '!B347)</f>
        <v>Article 9.2  : Audit interne</v>
      </c>
      <c r="B126" s="205"/>
      <c r="C126" s="205"/>
      <c r="D126" s="112" t="str">
        <f>'Critères '!C347</f>
        <v/>
      </c>
      <c r="E126" s="147" t="str">
        <f>'Critères '!D347</f>
        <v/>
      </c>
      <c r="F126" s="106" t="str">
        <f>'Critères '!E347</f>
        <v/>
      </c>
      <c r="G126" s="340" t="s">
        <v>547</v>
      </c>
      <c r="H126" s="341"/>
      <c r="I126" s="341"/>
      <c r="J126" s="342"/>
      <c r="K126" s="116"/>
      <c r="L126" s="116"/>
      <c r="M126" s="116"/>
      <c r="N126" s="116"/>
      <c r="O126" s="116"/>
      <c r="P126" s="116"/>
      <c r="Q126" s="116"/>
      <c r="R126" s="116"/>
      <c r="S126" s="117"/>
      <c r="T126" s="117"/>
      <c r="U126" s="101"/>
      <c r="V126" s="101"/>
      <c r="W126" s="101"/>
      <c r="X126" s="101"/>
      <c r="Y126" s="101"/>
      <c r="Z126" s="101"/>
      <c r="AA126" s="101"/>
    </row>
    <row r="127" spans="1:27" s="118" customFormat="1" ht="11.1" customHeight="1" x14ac:dyDescent="0.25">
      <c r="A127" s="206" t="str">
        <f>CONCATENATE("Article ",'Critères '!A356," : ",'Critères '!B356)</f>
        <v>Article 9.3  : Revue de direction</v>
      </c>
      <c r="B127" s="207"/>
      <c r="C127" s="207"/>
      <c r="D127" s="113" t="str">
        <f>'Critères '!C356</f>
        <v/>
      </c>
      <c r="E127" s="151" t="str">
        <f>'Critères '!D356</f>
        <v/>
      </c>
      <c r="F127" s="114" t="str">
        <f>'Critères '!E356</f>
        <v/>
      </c>
      <c r="G127" s="340" t="s">
        <v>547</v>
      </c>
      <c r="H127" s="341"/>
      <c r="I127" s="341"/>
      <c r="J127" s="342"/>
      <c r="K127" s="116"/>
      <c r="L127" s="116"/>
      <c r="M127" s="116"/>
      <c r="N127" s="116"/>
      <c r="O127" s="116"/>
      <c r="P127" s="116"/>
      <c r="Q127" s="116"/>
      <c r="R127" s="116"/>
      <c r="S127" s="117"/>
      <c r="T127" s="117"/>
      <c r="U127" s="101"/>
      <c r="V127" s="101"/>
      <c r="W127" s="101"/>
      <c r="X127" s="101"/>
      <c r="Y127" s="101"/>
      <c r="Z127" s="101"/>
      <c r="AA127" s="101"/>
    </row>
    <row r="128" spans="1:27" s="118" customFormat="1" ht="11.1" customHeight="1" x14ac:dyDescent="0.25">
      <c r="A128" s="208" t="str">
        <f>CONCATENATE("Art ",'Critères '!A368," :",'Critères '!B368)</f>
        <v>Art 10 :Amélioration</v>
      </c>
      <c r="B128" s="209"/>
      <c r="C128" s="209"/>
      <c r="D128" s="115" t="str">
        <f>'Critères '!C368</f>
        <v/>
      </c>
      <c r="E128" s="145" t="str">
        <f>'Critères '!D368</f>
        <v/>
      </c>
      <c r="F128" s="95" t="str">
        <f>'Critères '!E368</f>
        <v/>
      </c>
      <c r="G128" s="343" t="s">
        <v>547</v>
      </c>
      <c r="H128" s="344"/>
      <c r="I128" s="344"/>
      <c r="J128" s="345"/>
      <c r="K128" s="116"/>
      <c r="L128" s="116"/>
      <c r="M128" s="116"/>
      <c r="N128" s="116"/>
      <c r="O128" s="116"/>
      <c r="P128" s="116"/>
      <c r="Q128" s="116"/>
      <c r="R128" s="116"/>
      <c r="S128" s="117"/>
      <c r="T128" s="117"/>
      <c r="U128" s="101"/>
      <c r="V128" s="101"/>
      <c r="W128" s="101"/>
      <c r="X128" s="101"/>
      <c r="Y128" s="101"/>
      <c r="Z128" s="101"/>
      <c r="AA128" s="101"/>
    </row>
    <row r="129" spans="1:28" s="118" customFormat="1" ht="11.1" customHeight="1" x14ac:dyDescent="0.25">
      <c r="A129" s="204" t="str">
        <f>CONCATENATE("Article ",'Critères '!A369," : ",'Critères '!B369)</f>
        <v>Article 10.1  : Généralités</v>
      </c>
      <c r="B129" s="205"/>
      <c r="C129" s="205"/>
      <c r="D129" s="112" t="str">
        <f>'Critères '!C369</f>
        <v/>
      </c>
      <c r="E129" s="147" t="str">
        <f>'Critères '!D369</f>
        <v/>
      </c>
      <c r="F129" s="106" t="str">
        <f>'Critères '!E369</f>
        <v/>
      </c>
      <c r="G129" s="340" t="s">
        <v>547</v>
      </c>
      <c r="H129" s="341"/>
      <c r="I129" s="341"/>
      <c r="J129" s="342"/>
      <c r="K129" s="116"/>
      <c r="L129" s="116"/>
      <c r="M129" s="116"/>
      <c r="N129" s="116"/>
      <c r="O129" s="116"/>
      <c r="P129" s="116"/>
      <c r="Q129" s="116"/>
      <c r="R129" s="116"/>
      <c r="S129" s="117"/>
      <c r="T129" s="117"/>
      <c r="U129" s="101"/>
      <c r="V129" s="101"/>
      <c r="W129" s="101"/>
      <c r="X129" s="101"/>
      <c r="Y129" s="101"/>
      <c r="Z129" s="101"/>
      <c r="AA129" s="101"/>
    </row>
    <row r="130" spans="1:28" s="118" customFormat="1" ht="11.1" customHeight="1" x14ac:dyDescent="0.25">
      <c r="A130" s="204" t="str">
        <f>CONCATENATE("Article ",'Critères '!A374," : ",'Critères '!B374)</f>
        <v>Article 10.2  : Non-conformité et action corrective</v>
      </c>
      <c r="B130" s="205"/>
      <c r="C130" s="205"/>
      <c r="D130" s="112" t="str">
        <f>'Critères '!C374</f>
        <v/>
      </c>
      <c r="E130" s="147" t="str">
        <f>'Critères '!D374</f>
        <v/>
      </c>
      <c r="F130" s="106" t="str">
        <f>'Critères '!E374</f>
        <v/>
      </c>
      <c r="G130" s="340" t="s">
        <v>547</v>
      </c>
      <c r="H130" s="341"/>
      <c r="I130" s="341"/>
      <c r="J130" s="342"/>
      <c r="K130" s="116"/>
      <c r="L130" s="116"/>
      <c r="M130" s="116"/>
      <c r="N130" s="116"/>
      <c r="O130" s="116"/>
      <c r="P130" s="116"/>
      <c r="Q130" s="116"/>
      <c r="R130" s="116"/>
      <c r="S130" s="117"/>
      <c r="T130" s="117"/>
      <c r="U130" s="101"/>
      <c r="V130" s="101"/>
      <c r="W130" s="101"/>
      <c r="X130" s="101"/>
      <c r="Y130" s="101"/>
      <c r="Z130" s="101"/>
      <c r="AA130" s="101"/>
    </row>
    <row r="131" spans="1:28" s="102" customFormat="1" ht="11.1" customHeight="1" x14ac:dyDescent="0.25">
      <c r="A131" s="206" t="str">
        <f>CONCATENATE("Article ",'Critères '!A387," : ",'Critères '!B387)</f>
        <v>Article 10.3  : Amélioration continue</v>
      </c>
      <c r="B131" s="207"/>
      <c r="C131" s="207"/>
      <c r="D131" s="113" t="str">
        <f>'Critères '!C387</f>
        <v/>
      </c>
      <c r="E131" s="151" t="str">
        <f>'Critères '!D387</f>
        <v/>
      </c>
      <c r="F131" s="114" t="str">
        <f>'Critères '!E387</f>
        <v/>
      </c>
      <c r="G131" s="397" t="s">
        <v>547</v>
      </c>
      <c r="H131" s="398"/>
      <c r="I131" s="398"/>
      <c r="J131" s="399"/>
      <c r="K131" s="116"/>
      <c r="L131" s="116"/>
      <c r="M131" s="116"/>
      <c r="N131" s="116"/>
      <c r="O131" s="116"/>
      <c r="P131" s="116"/>
      <c r="Q131" s="116"/>
      <c r="R131" s="116"/>
      <c r="S131" s="117"/>
      <c r="T131" s="117"/>
      <c r="U131" s="101"/>
      <c r="V131" s="101"/>
      <c r="W131" s="101"/>
      <c r="X131" s="101"/>
      <c r="Y131" s="101"/>
      <c r="Z131" s="101"/>
      <c r="AA131" s="101"/>
    </row>
    <row r="132" spans="1:28" x14ac:dyDescent="0.25">
      <c r="A132" s="4"/>
      <c r="B132" s="4"/>
      <c r="C132" s="4"/>
      <c r="D132" s="4"/>
      <c r="E132" s="4"/>
      <c r="F132" s="4"/>
      <c r="G132" s="4"/>
      <c r="H132" s="4"/>
      <c r="I132" s="4"/>
      <c r="J132" s="4"/>
      <c r="K132" s="42"/>
      <c r="L132" s="42"/>
      <c r="M132" s="42"/>
      <c r="N132" s="42"/>
      <c r="O132" s="42"/>
      <c r="P132" s="42"/>
      <c r="Q132" s="42"/>
      <c r="R132" s="42"/>
      <c r="S132" s="42"/>
      <c r="T132" s="47"/>
      <c r="U132" s="47"/>
      <c r="V132" s="49"/>
      <c r="W132" s="49"/>
      <c r="X132" s="49"/>
      <c r="Y132" s="49"/>
      <c r="Z132" s="49"/>
      <c r="AA132" s="49"/>
      <c r="AB132" s="49"/>
    </row>
    <row r="133" spans="1:28" x14ac:dyDescent="0.25">
      <c r="A133" s="4"/>
      <c r="B133" s="4"/>
      <c r="C133" s="4"/>
      <c r="D133" s="4"/>
      <c r="E133" s="4"/>
      <c r="F133" s="4"/>
      <c r="G133" s="4"/>
      <c r="H133" s="4"/>
      <c r="I133" s="4"/>
      <c r="J133" s="4"/>
      <c r="K133" s="42"/>
      <c r="L133" s="42"/>
      <c r="M133" s="42"/>
      <c r="N133" s="42"/>
      <c r="O133" s="42"/>
      <c r="P133" s="42"/>
      <c r="Q133" s="42"/>
      <c r="R133" s="42"/>
      <c r="S133" s="42"/>
      <c r="T133" s="47"/>
      <c r="U133" s="47"/>
      <c r="V133" s="49"/>
      <c r="W133" s="49"/>
      <c r="X133" s="49"/>
      <c r="Y133" s="49"/>
      <c r="Z133" s="49"/>
      <c r="AA133" s="49"/>
      <c r="AB133" s="49"/>
    </row>
    <row r="134" spans="1:28" x14ac:dyDescent="0.25">
      <c r="A134" s="4"/>
      <c r="B134" s="4"/>
      <c r="C134" s="4"/>
      <c r="D134" s="4"/>
      <c r="E134" s="4"/>
      <c r="F134" s="4"/>
      <c r="G134" s="4"/>
      <c r="H134" s="4"/>
      <c r="I134" s="4"/>
      <c r="J134" s="4"/>
      <c r="K134" s="42"/>
      <c r="L134" s="42"/>
      <c r="M134" s="42"/>
      <c r="N134" s="42"/>
      <c r="O134" s="42"/>
      <c r="P134" s="42"/>
      <c r="Q134" s="42"/>
      <c r="R134" s="42"/>
      <c r="S134" s="42"/>
      <c r="T134" s="47"/>
      <c r="U134" s="47"/>
      <c r="V134" s="49"/>
      <c r="W134" s="49"/>
      <c r="X134" s="49"/>
      <c r="Y134" s="49"/>
      <c r="Z134" s="49"/>
      <c r="AA134" s="49"/>
      <c r="AB134" s="49"/>
    </row>
    <row r="135" spans="1:28" x14ac:dyDescent="0.25">
      <c r="A135" s="4"/>
      <c r="B135" s="4"/>
      <c r="C135" s="4"/>
      <c r="D135" s="4"/>
      <c r="E135" s="4"/>
      <c r="F135" s="4"/>
      <c r="G135" s="4"/>
      <c r="H135" s="4"/>
      <c r="I135" s="4"/>
      <c r="J135" s="4"/>
      <c r="K135" s="42"/>
      <c r="L135" s="42"/>
      <c r="M135" s="42"/>
      <c r="N135" s="42"/>
      <c r="O135" s="42"/>
      <c r="P135" s="42"/>
      <c r="Q135" s="42"/>
      <c r="R135" s="42"/>
      <c r="S135" s="42"/>
      <c r="T135" s="47"/>
      <c r="U135" s="47"/>
      <c r="V135" s="49"/>
      <c r="W135" s="49"/>
      <c r="X135" s="49"/>
      <c r="Y135" s="49"/>
      <c r="Z135" s="49"/>
      <c r="AA135" s="49"/>
      <c r="AB135" s="49"/>
    </row>
    <row r="136" spans="1:28" x14ac:dyDescent="0.25">
      <c r="A136" s="4"/>
      <c r="B136" s="4"/>
      <c r="C136" s="4"/>
      <c r="D136" s="4"/>
      <c r="E136" s="4"/>
      <c r="F136" s="4"/>
      <c r="G136" s="4"/>
      <c r="H136" s="4"/>
      <c r="I136" s="4"/>
      <c r="J136" s="4"/>
      <c r="K136" s="42"/>
      <c r="L136" s="42"/>
      <c r="M136" s="42"/>
      <c r="N136" s="42"/>
      <c r="O136" s="42"/>
      <c r="P136" s="42"/>
      <c r="Q136" s="42"/>
      <c r="R136" s="42"/>
      <c r="S136" s="42"/>
      <c r="T136" s="47"/>
      <c r="U136" s="47"/>
      <c r="V136" s="49"/>
      <c r="W136" s="49"/>
      <c r="X136" s="49"/>
      <c r="Y136" s="49"/>
      <c r="Z136" s="49"/>
      <c r="AA136" s="49"/>
      <c r="AB136" s="49"/>
    </row>
    <row r="137" spans="1:28" x14ac:dyDescent="0.25">
      <c r="A137" s="4"/>
      <c r="B137" s="4"/>
      <c r="C137" s="4"/>
      <c r="D137" s="4"/>
      <c r="E137" s="4"/>
      <c r="F137" s="4"/>
      <c r="G137" s="4"/>
      <c r="H137" s="4"/>
      <c r="I137" s="4"/>
      <c r="J137" s="4"/>
      <c r="K137" s="42"/>
      <c r="L137" s="42"/>
      <c r="M137" s="42"/>
      <c r="N137" s="42"/>
      <c r="O137" s="42"/>
      <c r="P137" s="42"/>
      <c r="Q137" s="42"/>
      <c r="R137" s="42"/>
      <c r="S137" s="42"/>
      <c r="T137" s="47"/>
      <c r="U137" s="47"/>
      <c r="V137" s="49"/>
      <c r="W137" s="49"/>
      <c r="X137" s="49"/>
      <c r="Y137" s="49"/>
      <c r="Z137" s="49"/>
      <c r="AA137" s="49"/>
      <c r="AB137" s="49"/>
    </row>
    <row r="138" spans="1:28" x14ac:dyDescent="0.25">
      <c r="A138" s="4"/>
      <c r="B138" s="4"/>
      <c r="C138" s="4"/>
      <c r="D138" s="4"/>
      <c r="E138" s="4"/>
      <c r="F138" s="4"/>
      <c r="G138" s="4"/>
      <c r="H138" s="4"/>
      <c r="I138" s="4"/>
      <c r="J138" s="4"/>
      <c r="K138" s="42"/>
      <c r="L138" s="42"/>
      <c r="M138" s="42"/>
      <c r="N138" s="42"/>
      <c r="O138" s="42"/>
      <c r="P138" s="42"/>
      <c r="Q138" s="42"/>
      <c r="R138" s="42"/>
      <c r="S138" s="42"/>
      <c r="T138" s="47"/>
      <c r="U138" s="47"/>
      <c r="V138" s="49"/>
      <c r="W138" s="49"/>
      <c r="X138" s="49"/>
      <c r="Y138" s="49"/>
      <c r="Z138" s="49"/>
      <c r="AA138" s="49"/>
      <c r="AB138" s="49"/>
    </row>
    <row r="139" spans="1:28" x14ac:dyDescent="0.25">
      <c r="A139" s="4"/>
      <c r="B139" s="4"/>
      <c r="C139" s="4"/>
      <c r="D139" s="4"/>
      <c r="E139" s="4"/>
      <c r="F139" s="4"/>
      <c r="G139" s="4"/>
      <c r="H139" s="4"/>
      <c r="I139" s="4"/>
      <c r="J139" s="4"/>
      <c r="K139" s="42"/>
      <c r="L139" s="42"/>
      <c r="M139" s="42"/>
      <c r="N139" s="42"/>
      <c r="O139" s="42"/>
      <c r="P139" s="42"/>
      <c r="Q139" s="42"/>
      <c r="R139" s="42"/>
      <c r="S139" s="42"/>
      <c r="T139" s="47"/>
      <c r="U139" s="47"/>
      <c r="V139" s="49"/>
      <c r="W139" s="49"/>
      <c r="X139" s="49"/>
      <c r="Y139" s="49"/>
      <c r="Z139" s="49"/>
      <c r="AA139" s="49"/>
      <c r="AB139" s="49"/>
    </row>
    <row r="140" spans="1:28" x14ac:dyDescent="0.25">
      <c r="A140" s="4"/>
      <c r="B140" s="4"/>
      <c r="C140" s="4"/>
      <c r="D140" s="4"/>
      <c r="E140" s="4"/>
      <c r="F140" s="4"/>
      <c r="G140" s="4"/>
      <c r="H140" s="4"/>
      <c r="I140" s="4"/>
      <c r="J140" s="4"/>
      <c r="K140" s="42"/>
      <c r="L140" s="42"/>
      <c r="M140" s="42"/>
      <c r="N140" s="42"/>
      <c r="O140" s="42"/>
      <c r="P140" s="42"/>
      <c r="Q140" s="42"/>
      <c r="R140" s="42"/>
      <c r="S140" s="42"/>
      <c r="T140" s="47"/>
      <c r="U140" s="47"/>
      <c r="V140" s="49"/>
      <c r="W140" s="49"/>
      <c r="X140" s="49"/>
      <c r="Y140" s="49"/>
      <c r="Z140" s="49"/>
      <c r="AA140" s="49"/>
      <c r="AB140" s="49"/>
    </row>
    <row r="141" spans="1:28" x14ac:dyDescent="0.25">
      <c r="A141" s="4"/>
      <c r="B141" s="4"/>
      <c r="C141" s="4"/>
      <c r="D141" s="4"/>
      <c r="E141" s="4"/>
      <c r="F141" s="4"/>
      <c r="G141" s="4"/>
      <c r="H141" s="4"/>
      <c r="I141" s="4"/>
      <c r="J141" s="4"/>
      <c r="K141" s="42"/>
      <c r="L141" s="42"/>
      <c r="M141" s="42"/>
      <c r="N141" s="42"/>
      <c r="O141" s="42"/>
      <c r="P141" s="42"/>
      <c r="Q141" s="42"/>
      <c r="R141" s="42"/>
      <c r="S141" s="42"/>
      <c r="T141" s="47"/>
      <c r="U141" s="47"/>
      <c r="V141" s="49"/>
      <c r="W141" s="49"/>
      <c r="X141" s="49"/>
      <c r="Y141" s="49"/>
      <c r="Z141" s="49"/>
      <c r="AA141" s="49"/>
      <c r="AB141" s="49"/>
    </row>
    <row r="142" spans="1:28" x14ac:dyDescent="0.25">
      <c r="A142" s="4"/>
      <c r="B142" s="4"/>
      <c r="C142" s="4"/>
      <c r="D142" s="4"/>
      <c r="E142" s="4"/>
      <c r="F142" s="4"/>
      <c r="G142" s="4"/>
      <c r="H142" s="4"/>
      <c r="I142" s="4"/>
      <c r="J142" s="4"/>
      <c r="K142" s="42"/>
      <c r="L142" s="42"/>
      <c r="M142" s="42"/>
      <c r="N142" s="42"/>
      <c r="O142" s="42"/>
      <c r="P142" s="42"/>
      <c r="Q142" s="42"/>
      <c r="R142" s="42"/>
      <c r="S142" s="42"/>
      <c r="T142" s="47"/>
      <c r="U142" s="47"/>
      <c r="V142" s="49"/>
      <c r="W142" s="49"/>
      <c r="X142" s="49"/>
      <c r="Y142" s="49"/>
      <c r="Z142" s="49"/>
      <c r="AA142" s="49"/>
      <c r="AB142" s="49"/>
    </row>
    <row r="143" spans="1:28" x14ac:dyDescent="0.25">
      <c r="A143" s="4"/>
      <c r="B143" s="4"/>
      <c r="C143" s="4"/>
      <c r="D143" s="4"/>
      <c r="E143" s="4"/>
      <c r="F143" s="4"/>
      <c r="G143" s="4"/>
      <c r="H143" s="4"/>
      <c r="I143" s="4"/>
      <c r="J143" s="4"/>
      <c r="K143" s="42"/>
      <c r="L143" s="42"/>
      <c r="M143" s="42"/>
      <c r="N143" s="42"/>
      <c r="O143" s="42"/>
      <c r="P143" s="42"/>
      <c r="Q143" s="42"/>
      <c r="R143" s="42"/>
      <c r="S143" s="42"/>
      <c r="T143" s="47"/>
      <c r="U143" s="47"/>
      <c r="V143" s="49"/>
      <c r="W143" s="49"/>
      <c r="X143" s="49"/>
      <c r="Y143" s="49"/>
      <c r="Z143" s="49"/>
      <c r="AA143" s="49"/>
      <c r="AB143" s="49"/>
    </row>
    <row r="144" spans="1:28" x14ac:dyDescent="0.25">
      <c r="A144" s="4"/>
      <c r="B144" s="4"/>
      <c r="C144" s="4"/>
      <c r="D144" s="4"/>
      <c r="E144" s="4"/>
      <c r="F144" s="4"/>
      <c r="G144" s="4"/>
      <c r="H144" s="4"/>
      <c r="I144" s="4"/>
      <c r="J144" s="4"/>
      <c r="K144" s="42"/>
      <c r="L144" s="42"/>
      <c r="M144" s="42"/>
      <c r="N144" s="42"/>
      <c r="O144" s="42"/>
      <c r="P144" s="42"/>
      <c r="Q144" s="42"/>
      <c r="R144" s="42"/>
      <c r="S144" s="42"/>
      <c r="T144" s="47"/>
      <c r="U144" s="47"/>
      <c r="V144" s="49"/>
      <c r="W144" s="49"/>
      <c r="X144" s="49"/>
      <c r="Y144" s="49"/>
      <c r="Z144" s="49"/>
      <c r="AA144" s="49"/>
      <c r="AB144" s="49"/>
    </row>
    <row r="145" spans="1:28" x14ac:dyDescent="0.25">
      <c r="A145" s="4"/>
      <c r="B145" s="4"/>
      <c r="C145" s="4"/>
      <c r="D145" s="4"/>
      <c r="E145" s="4"/>
      <c r="F145" s="4"/>
      <c r="G145" s="4"/>
      <c r="H145" s="4"/>
      <c r="I145" s="4"/>
      <c r="J145" s="4"/>
      <c r="K145" s="42"/>
      <c r="L145" s="42"/>
      <c r="M145" s="42"/>
      <c r="N145" s="42"/>
      <c r="O145" s="42"/>
      <c r="P145" s="42"/>
      <c r="Q145" s="42"/>
      <c r="R145" s="42"/>
      <c r="S145" s="42"/>
      <c r="T145" s="47"/>
      <c r="U145" s="47"/>
      <c r="V145" s="49"/>
      <c r="W145" s="49"/>
      <c r="X145" s="49"/>
      <c r="Y145" s="49"/>
      <c r="Z145" s="49"/>
      <c r="AA145" s="49"/>
      <c r="AB145" s="49"/>
    </row>
    <row r="146" spans="1:28" x14ac:dyDescent="0.25">
      <c r="A146" s="4"/>
      <c r="B146" s="4"/>
      <c r="C146" s="4"/>
      <c r="D146" s="4"/>
      <c r="E146" s="4"/>
      <c r="F146" s="4"/>
      <c r="G146" s="4"/>
      <c r="H146" s="4"/>
      <c r="I146" s="4"/>
      <c r="J146" s="4"/>
      <c r="K146" s="42"/>
      <c r="L146" s="42"/>
      <c r="M146" s="42"/>
      <c r="N146" s="42"/>
      <c r="O146" s="42"/>
      <c r="P146" s="42"/>
      <c r="Q146" s="42"/>
      <c r="R146" s="42"/>
      <c r="S146" s="42"/>
      <c r="T146" s="47"/>
      <c r="U146" s="47"/>
      <c r="V146" s="49"/>
      <c r="W146" s="49"/>
      <c r="X146" s="49"/>
      <c r="Y146" s="49"/>
      <c r="Z146" s="49"/>
      <c r="AA146" s="49"/>
      <c r="AB146" s="49"/>
    </row>
    <row r="147" spans="1:28" x14ac:dyDescent="0.25">
      <c r="A147" s="4"/>
      <c r="B147" s="4"/>
      <c r="C147" s="4"/>
      <c r="D147" s="4"/>
      <c r="E147" s="4"/>
      <c r="F147" s="4"/>
      <c r="G147" s="4"/>
      <c r="H147" s="4"/>
      <c r="I147" s="4"/>
      <c r="J147" s="4"/>
      <c r="K147" s="42"/>
      <c r="L147" s="42"/>
      <c r="M147" s="42"/>
      <c r="N147" s="42"/>
      <c r="O147" s="42"/>
      <c r="P147" s="42"/>
      <c r="Q147" s="42"/>
      <c r="R147" s="42"/>
      <c r="S147" s="42"/>
      <c r="T147" s="47"/>
      <c r="U147" s="47"/>
      <c r="V147" s="49"/>
      <c r="W147" s="49"/>
      <c r="X147" s="49"/>
      <c r="Y147" s="49"/>
      <c r="Z147" s="49"/>
      <c r="AA147" s="49"/>
      <c r="AB147" s="49"/>
    </row>
    <row r="148" spans="1:28" x14ac:dyDescent="0.25">
      <c r="A148" s="4"/>
      <c r="B148" s="4"/>
      <c r="C148" s="4"/>
      <c r="D148" s="4"/>
      <c r="E148" s="4"/>
      <c r="F148" s="4"/>
      <c r="G148" s="4"/>
      <c r="H148" s="4"/>
      <c r="I148" s="4"/>
      <c r="J148" s="4"/>
      <c r="K148" s="42"/>
      <c r="L148" s="42"/>
      <c r="M148" s="42"/>
      <c r="N148" s="42"/>
      <c r="O148" s="42"/>
      <c r="P148" s="42"/>
      <c r="Q148" s="42"/>
      <c r="R148" s="42"/>
      <c r="S148" s="42"/>
      <c r="T148" s="47"/>
      <c r="U148" s="47"/>
      <c r="V148" s="49"/>
      <c r="W148" s="49"/>
      <c r="X148" s="49"/>
      <c r="Y148" s="49"/>
      <c r="Z148" s="49"/>
      <c r="AA148" s="49"/>
      <c r="AB148" s="49"/>
    </row>
    <row r="149" spans="1:28" x14ac:dyDescent="0.25">
      <c r="A149" s="4"/>
      <c r="B149" s="4"/>
      <c r="C149" s="4"/>
      <c r="D149" s="4"/>
      <c r="E149" s="4"/>
      <c r="F149" s="4"/>
      <c r="G149" s="4"/>
      <c r="H149" s="4"/>
      <c r="I149" s="4"/>
      <c r="J149" s="4"/>
      <c r="K149" s="42"/>
      <c r="L149" s="42"/>
      <c r="M149" s="42"/>
      <c r="N149" s="42"/>
      <c r="O149" s="42"/>
      <c r="P149" s="42"/>
      <c r="Q149" s="42"/>
      <c r="R149" s="42"/>
      <c r="S149" s="42"/>
      <c r="T149" s="47"/>
      <c r="U149" s="47"/>
      <c r="V149" s="49"/>
      <c r="W149" s="49"/>
      <c r="X149" s="49"/>
      <c r="Y149" s="49"/>
      <c r="Z149" s="49"/>
      <c r="AA149" s="49"/>
      <c r="AB149" s="49"/>
    </row>
    <row r="150" spans="1:28" x14ac:dyDescent="0.25">
      <c r="A150" s="4"/>
      <c r="B150" s="4"/>
      <c r="C150" s="4"/>
      <c r="D150" s="4"/>
      <c r="E150" s="4"/>
      <c r="F150" s="4"/>
      <c r="G150" s="4"/>
      <c r="H150" s="4"/>
      <c r="I150" s="4"/>
      <c r="J150" s="4"/>
      <c r="K150" s="42"/>
      <c r="L150" s="42"/>
      <c r="M150" s="42"/>
      <c r="N150" s="42"/>
      <c r="O150" s="42"/>
      <c r="P150" s="42"/>
      <c r="Q150" s="42"/>
      <c r="R150" s="42"/>
      <c r="S150" s="42"/>
      <c r="T150" s="47"/>
      <c r="U150" s="47"/>
      <c r="V150" s="49"/>
      <c r="W150" s="49"/>
      <c r="X150" s="49"/>
      <c r="Y150" s="49"/>
      <c r="Z150" s="49"/>
      <c r="AA150" s="49"/>
      <c r="AB150" s="49"/>
    </row>
    <row r="151" spans="1:28" x14ac:dyDescent="0.25">
      <c r="A151" s="4"/>
      <c r="B151" s="4"/>
      <c r="C151" s="4"/>
      <c r="D151" s="4"/>
      <c r="E151" s="4"/>
      <c r="F151" s="4"/>
      <c r="G151" s="4"/>
      <c r="H151" s="4"/>
      <c r="I151" s="4"/>
      <c r="J151" s="4"/>
      <c r="K151" s="42"/>
      <c r="L151" s="42"/>
      <c r="M151" s="42"/>
      <c r="N151" s="42"/>
      <c r="O151" s="42"/>
      <c r="P151" s="42"/>
      <c r="Q151" s="42"/>
      <c r="R151" s="42"/>
      <c r="S151" s="42"/>
      <c r="T151" s="47"/>
      <c r="U151" s="47"/>
      <c r="V151" s="49"/>
      <c r="W151" s="49"/>
      <c r="X151" s="49"/>
      <c r="Y151" s="49"/>
      <c r="Z151" s="49"/>
      <c r="AA151" s="49"/>
      <c r="AB151" s="49"/>
    </row>
    <row r="152" spans="1:28" x14ac:dyDescent="0.25">
      <c r="A152" s="4"/>
      <c r="B152" s="4"/>
      <c r="C152" s="4"/>
      <c r="D152" s="4"/>
      <c r="E152" s="4"/>
      <c r="F152" s="4"/>
      <c r="G152" s="4"/>
      <c r="H152" s="4"/>
      <c r="I152" s="4"/>
      <c r="J152" s="4"/>
      <c r="K152" s="42"/>
      <c r="L152" s="42"/>
      <c r="M152" s="42"/>
      <c r="N152" s="42"/>
      <c r="O152" s="42"/>
      <c r="P152" s="42"/>
      <c r="Q152" s="42"/>
      <c r="R152" s="42"/>
      <c r="S152" s="42"/>
      <c r="T152" s="47"/>
      <c r="U152" s="47"/>
      <c r="V152" s="49"/>
      <c r="W152" s="49"/>
      <c r="X152" s="49"/>
      <c r="Y152" s="49"/>
      <c r="Z152" s="49"/>
      <c r="AA152" s="49"/>
      <c r="AB152" s="49"/>
    </row>
    <row r="153" spans="1:28" x14ac:dyDescent="0.25">
      <c r="A153" s="4"/>
      <c r="B153" s="4"/>
      <c r="C153" s="4"/>
      <c r="D153" s="4"/>
      <c r="E153" s="4"/>
      <c r="F153" s="4"/>
      <c r="G153" s="4"/>
      <c r="H153" s="4"/>
      <c r="I153" s="4"/>
      <c r="J153" s="4"/>
      <c r="K153" s="42"/>
      <c r="L153" s="42"/>
      <c r="M153" s="42"/>
      <c r="N153" s="42"/>
      <c r="O153" s="42"/>
      <c r="P153" s="42"/>
      <c r="Q153" s="42"/>
      <c r="R153" s="42"/>
      <c r="S153" s="42"/>
      <c r="T153" s="47"/>
      <c r="U153" s="47"/>
      <c r="V153" s="49"/>
      <c r="W153" s="49"/>
      <c r="X153" s="49"/>
      <c r="Y153" s="49"/>
      <c r="Z153" s="49"/>
      <c r="AA153" s="49"/>
      <c r="AB153" s="49"/>
    </row>
    <row r="154" spans="1:28" x14ac:dyDescent="0.25">
      <c r="A154" s="4"/>
      <c r="B154" s="4"/>
      <c r="C154" s="4"/>
      <c r="D154" s="4"/>
      <c r="E154" s="4"/>
      <c r="F154" s="4"/>
      <c r="G154" s="4"/>
      <c r="H154" s="4"/>
      <c r="I154" s="4"/>
      <c r="J154" s="4"/>
      <c r="K154" s="42"/>
      <c r="L154" s="42"/>
      <c r="M154" s="42"/>
      <c r="N154" s="42"/>
      <c r="O154" s="42"/>
      <c r="P154" s="42"/>
      <c r="Q154" s="42"/>
      <c r="R154" s="42"/>
      <c r="S154" s="42"/>
      <c r="T154" s="47"/>
      <c r="U154" s="47"/>
      <c r="V154" s="49"/>
      <c r="W154" s="49"/>
      <c r="X154" s="49"/>
      <c r="Y154" s="49"/>
      <c r="Z154" s="49"/>
      <c r="AA154" s="49"/>
      <c r="AB154" s="49"/>
    </row>
    <row r="155" spans="1:28" x14ac:dyDescent="0.25">
      <c r="A155" s="4"/>
      <c r="B155" s="4"/>
      <c r="C155" s="4"/>
      <c r="D155" s="4"/>
      <c r="E155" s="4"/>
      <c r="F155" s="4"/>
      <c r="G155" s="4"/>
      <c r="H155" s="4"/>
      <c r="I155" s="4"/>
      <c r="J155" s="4"/>
      <c r="K155" s="42"/>
      <c r="L155" s="42"/>
      <c r="M155" s="42"/>
      <c r="N155" s="42"/>
      <c r="O155" s="42"/>
      <c r="P155" s="42"/>
      <c r="Q155" s="42"/>
      <c r="R155" s="42"/>
      <c r="S155" s="42"/>
      <c r="T155" s="47"/>
      <c r="U155" s="47"/>
      <c r="V155" s="49"/>
      <c r="W155" s="49"/>
      <c r="X155" s="49"/>
      <c r="Y155" s="49"/>
      <c r="Z155" s="49"/>
      <c r="AA155" s="49"/>
      <c r="AB155" s="49"/>
    </row>
    <row r="156" spans="1:28" x14ac:dyDescent="0.25">
      <c r="A156" s="4"/>
      <c r="B156" s="4"/>
      <c r="C156" s="4"/>
      <c r="D156" s="4"/>
      <c r="E156" s="4"/>
      <c r="F156" s="4"/>
      <c r="G156" s="4"/>
      <c r="H156" s="4"/>
      <c r="I156" s="4"/>
      <c r="J156" s="4"/>
      <c r="K156" s="42"/>
      <c r="L156" s="42"/>
      <c r="M156" s="42"/>
      <c r="N156" s="42"/>
      <c r="O156" s="42"/>
      <c r="P156" s="42"/>
      <c r="Q156" s="42"/>
      <c r="R156" s="42"/>
      <c r="S156" s="42"/>
      <c r="T156" s="47"/>
      <c r="U156" s="47"/>
      <c r="V156" s="49"/>
      <c r="W156" s="49"/>
      <c r="X156" s="49"/>
      <c r="Y156" s="49"/>
      <c r="Z156" s="49"/>
      <c r="AA156" s="49"/>
      <c r="AB156" s="49"/>
    </row>
    <row r="157" spans="1:28" x14ac:dyDescent="0.25">
      <c r="A157" s="4"/>
      <c r="B157" s="4"/>
      <c r="C157" s="4"/>
      <c r="D157" s="4"/>
      <c r="E157" s="4"/>
      <c r="F157" s="4"/>
      <c r="G157" s="4"/>
      <c r="H157" s="4"/>
      <c r="I157" s="4"/>
      <c r="J157" s="4"/>
      <c r="K157" s="42"/>
      <c r="L157" s="42"/>
      <c r="M157" s="42"/>
      <c r="N157" s="42"/>
      <c r="O157" s="42"/>
      <c r="P157" s="42"/>
      <c r="Q157" s="42"/>
      <c r="R157" s="42"/>
      <c r="S157" s="42"/>
      <c r="T157" s="47"/>
      <c r="U157" s="47"/>
      <c r="V157" s="49"/>
      <c r="W157" s="49"/>
      <c r="X157" s="49"/>
      <c r="Y157" s="49"/>
      <c r="Z157" s="49"/>
      <c r="AA157" s="49"/>
      <c r="AB157" s="49"/>
    </row>
    <row r="158" spans="1:28" x14ac:dyDescent="0.25">
      <c r="A158" s="4"/>
      <c r="B158" s="4"/>
      <c r="C158" s="4"/>
      <c r="D158" s="4"/>
      <c r="E158" s="4"/>
      <c r="F158" s="4"/>
      <c r="G158" s="4"/>
      <c r="H158" s="4"/>
      <c r="I158" s="4"/>
      <c r="J158" s="4"/>
      <c r="K158" s="42"/>
      <c r="L158" s="42"/>
      <c r="M158" s="42"/>
      <c r="N158" s="42"/>
      <c r="O158" s="42"/>
      <c r="P158" s="42"/>
      <c r="Q158" s="42"/>
      <c r="R158" s="42"/>
      <c r="S158" s="42"/>
      <c r="T158" s="47"/>
      <c r="U158" s="47"/>
      <c r="V158" s="49"/>
      <c r="W158" s="49"/>
      <c r="X158" s="49"/>
      <c r="Y158" s="49"/>
      <c r="Z158" s="49"/>
      <c r="AA158" s="49"/>
      <c r="AB158" s="49"/>
    </row>
    <row r="159" spans="1:28" x14ac:dyDescent="0.25">
      <c r="A159" s="4"/>
      <c r="B159" s="4"/>
      <c r="C159" s="4"/>
      <c r="D159" s="4"/>
      <c r="E159" s="4"/>
      <c r="F159" s="4"/>
      <c r="G159" s="4"/>
      <c r="H159" s="4"/>
      <c r="I159" s="4"/>
      <c r="J159" s="4"/>
      <c r="K159" s="42"/>
      <c r="L159" s="42"/>
      <c r="M159" s="42"/>
      <c r="N159" s="42"/>
      <c r="O159" s="42"/>
      <c r="P159" s="42"/>
      <c r="Q159" s="42"/>
      <c r="R159" s="42"/>
      <c r="S159" s="42"/>
      <c r="T159" s="47"/>
      <c r="U159" s="47"/>
      <c r="V159" s="49"/>
      <c r="W159" s="49"/>
      <c r="X159" s="49"/>
      <c r="Y159" s="49"/>
      <c r="Z159" s="49"/>
      <c r="AA159" s="49"/>
      <c r="AB159" s="49"/>
    </row>
    <row r="160" spans="1:28" x14ac:dyDescent="0.25">
      <c r="A160" s="4"/>
      <c r="B160" s="4"/>
      <c r="C160" s="4"/>
      <c r="D160" s="4"/>
      <c r="E160" s="4"/>
      <c r="F160" s="4"/>
      <c r="G160" s="4"/>
      <c r="H160" s="4"/>
      <c r="I160" s="4"/>
      <c r="J160" s="4"/>
      <c r="K160" s="42"/>
      <c r="L160" s="42"/>
      <c r="M160" s="42"/>
      <c r="N160" s="42"/>
      <c r="O160" s="42"/>
      <c r="P160" s="42"/>
      <c r="Q160" s="42"/>
      <c r="R160" s="42"/>
      <c r="S160" s="42"/>
      <c r="T160" s="47"/>
      <c r="U160" s="47"/>
      <c r="V160" s="49"/>
      <c r="W160" s="49"/>
      <c r="X160" s="49"/>
      <c r="Y160" s="49"/>
      <c r="Z160" s="49"/>
      <c r="AA160" s="49"/>
      <c r="AB160" s="49"/>
    </row>
    <row r="161" spans="1:28" x14ac:dyDescent="0.25">
      <c r="A161" s="4"/>
      <c r="B161" s="4"/>
      <c r="C161" s="4"/>
      <c r="D161" s="4"/>
      <c r="E161" s="4"/>
      <c r="F161" s="4"/>
      <c r="G161" s="4"/>
      <c r="H161" s="4"/>
      <c r="I161" s="4"/>
      <c r="J161" s="4"/>
      <c r="K161" s="42"/>
      <c r="L161" s="42"/>
      <c r="M161" s="42"/>
      <c r="N161" s="42"/>
      <c r="O161" s="42"/>
      <c r="P161" s="42"/>
      <c r="Q161" s="42"/>
      <c r="R161" s="42"/>
      <c r="S161" s="42"/>
      <c r="T161" s="47"/>
      <c r="U161" s="47"/>
      <c r="V161" s="49"/>
      <c r="W161" s="49"/>
      <c r="X161" s="49"/>
      <c r="Y161" s="49"/>
      <c r="Z161" s="49"/>
      <c r="AA161" s="49"/>
      <c r="AB161" s="49"/>
    </row>
    <row r="162" spans="1:28" x14ac:dyDescent="0.25">
      <c r="A162" s="4"/>
      <c r="B162" s="4"/>
      <c r="C162" s="4"/>
      <c r="D162" s="4"/>
      <c r="E162" s="4"/>
      <c r="F162" s="4"/>
      <c r="G162" s="4"/>
      <c r="H162" s="4"/>
      <c r="I162" s="4"/>
      <c r="J162" s="4"/>
      <c r="K162" s="42"/>
      <c r="L162" s="42"/>
      <c r="M162" s="42"/>
      <c r="N162" s="42"/>
      <c r="O162" s="42"/>
      <c r="P162" s="42"/>
      <c r="Q162" s="42"/>
      <c r="R162" s="42"/>
      <c r="S162" s="42"/>
      <c r="T162" s="47"/>
      <c r="U162" s="47"/>
      <c r="V162" s="49"/>
      <c r="W162" s="49"/>
      <c r="X162" s="49"/>
      <c r="Y162" s="49"/>
      <c r="Z162" s="49"/>
      <c r="AA162" s="49"/>
      <c r="AB162" s="49"/>
    </row>
    <row r="163" spans="1:28" x14ac:dyDescent="0.25">
      <c r="A163" s="4"/>
      <c r="B163" s="4"/>
      <c r="C163" s="4"/>
      <c r="D163" s="4"/>
      <c r="E163" s="4"/>
      <c r="F163" s="4"/>
      <c r="G163" s="4"/>
      <c r="H163" s="4"/>
      <c r="I163" s="4"/>
      <c r="J163" s="4"/>
      <c r="K163" s="42"/>
      <c r="L163" s="42"/>
      <c r="M163" s="42"/>
      <c r="N163" s="42"/>
      <c r="O163" s="42"/>
      <c r="P163" s="42"/>
      <c r="Q163" s="42"/>
      <c r="R163" s="42"/>
      <c r="S163" s="42"/>
      <c r="T163" s="47"/>
      <c r="U163" s="47"/>
      <c r="V163" s="49"/>
      <c r="W163" s="49"/>
      <c r="X163" s="49"/>
      <c r="Y163" s="49"/>
      <c r="Z163" s="49"/>
      <c r="AA163" s="49"/>
      <c r="AB163" s="49"/>
    </row>
    <row r="164" spans="1:28" x14ac:dyDescent="0.25">
      <c r="A164" s="4"/>
      <c r="B164" s="4"/>
      <c r="C164" s="4"/>
      <c r="D164" s="4"/>
      <c r="E164" s="4"/>
      <c r="F164" s="4"/>
      <c r="G164" s="4"/>
      <c r="H164" s="4"/>
      <c r="I164" s="4"/>
      <c r="J164" s="4"/>
      <c r="K164" s="42"/>
      <c r="L164" s="42"/>
      <c r="M164" s="42"/>
      <c r="N164" s="42"/>
      <c r="O164" s="42"/>
      <c r="P164" s="42"/>
      <c r="Q164" s="42"/>
      <c r="R164" s="42"/>
      <c r="S164" s="42"/>
      <c r="T164" s="47"/>
      <c r="U164" s="47"/>
      <c r="V164" s="49"/>
      <c r="W164" s="49"/>
      <c r="X164" s="49"/>
      <c r="Y164" s="49"/>
      <c r="Z164" s="49"/>
      <c r="AA164" s="49"/>
      <c r="AB164" s="49"/>
    </row>
    <row r="165" spans="1:28" x14ac:dyDescent="0.25">
      <c r="A165" s="4"/>
      <c r="B165" s="4"/>
      <c r="C165" s="4"/>
      <c r="D165" s="4"/>
      <c r="E165" s="4"/>
      <c r="F165" s="4"/>
      <c r="G165" s="4"/>
      <c r="H165" s="4"/>
      <c r="I165" s="4"/>
      <c r="J165" s="4"/>
      <c r="K165" s="42"/>
      <c r="L165" s="42"/>
      <c r="M165" s="42"/>
      <c r="N165" s="42"/>
      <c r="O165" s="42"/>
      <c r="P165" s="42"/>
      <c r="Q165" s="42"/>
      <c r="R165" s="42"/>
      <c r="S165" s="42"/>
      <c r="T165" s="47"/>
      <c r="U165" s="47"/>
      <c r="V165" s="49"/>
      <c r="W165" s="49"/>
      <c r="X165" s="49"/>
      <c r="Y165" s="49"/>
      <c r="Z165" s="49"/>
      <c r="AA165" s="49"/>
      <c r="AB165" s="49"/>
    </row>
    <row r="166" spans="1:28" x14ac:dyDescent="0.25">
      <c r="A166" s="4"/>
      <c r="B166" s="4"/>
      <c r="C166" s="4"/>
      <c r="D166" s="4"/>
      <c r="E166" s="4"/>
      <c r="F166" s="4"/>
      <c r="G166" s="4"/>
      <c r="H166" s="4"/>
      <c r="I166" s="4"/>
      <c r="J166" s="4"/>
      <c r="K166" s="42"/>
      <c r="L166" s="42"/>
      <c r="M166" s="42"/>
      <c r="N166" s="42"/>
      <c r="O166" s="42"/>
      <c r="P166" s="42"/>
      <c r="Q166" s="42"/>
      <c r="R166" s="42"/>
      <c r="S166" s="42"/>
      <c r="T166" s="47"/>
      <c r="U166" s="47"/>
      <c r="V166" s="49"/>
      <c r="W166" s="49"/>
      <c r="X166" s="49"/>
      <c r="Y166" s="49"/>
      <c r="Z166" s="49"/>
      <c r="AA166" s="49"/>
      <c r="AB166" s="49"/>
    </row>
    <row r="167" spans="1:28" x14ac:dyDescent="0.25">
      <c r="A167" s="4"/>
      <c r="B167" s="4"/>
      <c r="C167" s="4"/>
      <c r="D167" s="4"/>
      <c r="E167" s="4"/>
      <c r="F167" s="4"/>
      <c r="G167" s="4"/>
      <c r="H167" s="4"/>
      <c r="I167" s="4"/>
      <c r="J167" s="4"/>
      <c r="K167" s="42"/>
      <c r="L167" s="42"/>
      <c r="M167" s="42"/>
      <c r="N167" s="42"/>
      <c r="O167" s="42"/>
      <c r="P167" s="42"/>
      <c r="Q167" s="42"/>
      <c r="R167" s="42"/>
      <c r="S167" s="42"/>
      <c r="T167" s="47"/>
      <c r="U167" s="47"/>
      <c r="V167" s="49"/>
      <c r="W167" s="49"/>
      <c r="X167" s="49"/>
      <c r="Y167" s="49"/>
      <c r="Z167" s="49"/>
      <c r="AA167" s="49"/>
      <c r="AB167" s="49"/>
    </row>
    <row r="168" spans="1:28" x14ac:dyDescent="0.25">
      <c r="A168" s="4"/>
      <c r="B168" s="4"/>
      <c r="C168" s="4"/>
      <c r="D168" s="4"/>
      <c r="E168" s="4"/>
      <c r="F168" s="4"/>
      <c r="G168" s="4"/>
      <c r="H168" s="4"/>
      <c r="I168" s="4"/>
      <c r="J168" s="4"/>
      <c r="K168" s="42"/>
      <c r="L168" s="42"/>
      <c r="M168" s="42"/>
      <c r="N168" s="42"/>
      <c r="O168" s="42"/>
      <c r="P168" s="42"/>
      <c r="Q168" s="42"/>
      <c r="R168" s="42"/>
      <c r="S168" s="42"/>
      <c r="T168" s="47"/>
      <c r="U168" s="47"/>
      <c r="V168" s="49"/>
      <c r="W168" s="49"/>
      <c r="X168" s="49"/>
      <c r="Y168" s="49"/>
      <c r="Z168" s="49"/>
      <c r="AA168" s="49"/>
      <c r="AB168" s="49"/>
    </row>
    <row r="169" spans="1:28" x14ac:dyDescent="0.25">
      <c r="A169" s="4"/>
      <c r="B169" s="4"/>
      <c r="C169" s="4"/>
      <c r="D169" s="4"/>
      <c r="E169" s="4"/>
      <c r="F169" s="4"/>
      <c r="G169" s="4"/>
      <c r="H169" s="4"/>
      <c r="I169" s="4"/>
      <c r="J169" s="4"/>
      <c r="K169" s="42"/>
      <c r="L169" s="42"/>
      <c r="M169" s="42"/>
      <c r="N169" s="42"/>
      <c r="O169" s="42"/>
      <c r="P169" s="42"/>
      <c r="Q169" s="42"/>
      <c r="R169" s="42"/>
      <c r="S169" s="42"/>
      <c r="T169" s="47"/>
      <c r="U169" s="47"/>
      <c r="V169" s="49"/>
      <c r="W169" s="49"/>
      <c r="X169" s="49"/>
      <c r="Y169" s="49"/>
      <c r="Z169" s="49"/>
      <c r="AA169" s="49"/>
      <c r="AB169" s="49"/>
    </row>
    <row r="170" spans="1:28" x14ac:dyDescent="0.25">
      <c r="A170" s="4"/>
      <c r="B170" s="4"/>
      <c r="C170" s="4"/>
      <c r="D170" s="4"/>
      <c r="E170" s="4"/>
      <c r="F170" s="4"/>
      <c r="G170" s="4"/>
      <c r="H170" s="4"/>
      <c r="I170" s="4"/>
      <c r="J170" s="4"/>
      <c r="K170" s="42"/>
      <c r="L170" s="42"/>
      <c r="M170" s="42"/>
      <c r="N170" s="42"/>
      <c r="O170" s="42"/>
      <c r="P170" s="42"/>
      <c r="Q170" s="42"/>
      <c r="R170" s="42"/>
      <c r="S170" s="42"/>
      <c r="T170" s="47"/>
      <c r="U170" s="47"/>
      <c r="V170" s="49"/>
      <c r="W170" s="49"/>
      <c r="X170" s="49"/>
      <c r="Y170" s="49"/>
      <c r="Z170" s="49"/>
      <c r="AA170" s="49"/>
      <c r="AB170" s="49"/>
    </row>
    <row r="171" spans="1:28" x14ac:dyDescent="0.25">
      <c r="A171" s="4"/>
      <c r="B171" s="4"/>
      <c r="C171" s="4"/>
      <c r="D171" s="4"/>
      <c r="E171" s="4"/>
      <c r="F171" s="4"/>
      <c r="G171" s="4"/>
      <c r="H171" s="4"/>
      <c r="I171" s="4"/>
      <c r="J171" s="4"/>
      <c r="K171" s="42"/>
      <c r="L171" s="42"/>
      <c r="M171" s="42"/>
      <c r="N171" s="42"/>
      <c r="O171" s="42"/>
      <c r="P171" s="42"/>
      <c r="Q171" s="42"/>
      <c r="R171" s="42"/>
      <c r="S171" s="42"/>
      <c r="T171" s="47"/>
      <c r="U171" s="47"/>
      <c r="V171" s="49"/>
      <c r="W171" s="49"/>
      <c r="X171" s="49"/>
      <c r="Y171" s="49"/>
      <c r="Z171" s="49"/>
      <c r="AA171" s="49"/>
      <c r="AB171" s="49"/>
    </row>
    <row r="172" spans="1:28" x14ac:dyDescent="0.25">
      <c r="A172" s="4"/>
      <c r="B172" s="4"/>
      <c r="C172" s="4"/>
      <c r="D172" s="4"/>
      <c r="E172" s="4"/>
      <c r="F172" s="4"/>
      <c r="G172" s="4"/>
      <c r="H172" s="4"/>
      <c r="I172" s="4"/>
      <c r="J172" s="4"/>
      <c r="K172" s="42"/>
      <c r="L172" s="42"/>
      <c r="M172" s="42"/>
      <c r="N172" s="42"/>
      <c r="O172" s="42"/>
      <c r="P172" s="42"/>
      <c r="Q172" s="42"/>
      <c r="R172" s="42"/>
      <c r="S172" s="42"/>
      <c r="T172" s="47"/>
      <c r="U172" s="47"/>
      <c r="V172" s="49"/>
      <c r="W172" s="49"/>
      <c r="X172" s="49"/>
      <c r="Y172" s="49"/>
      <c r="Z172" s="49"/>
      <c r="AA172" s="49"/>
      <c r="AB172" s="49"/>
    </row>
    <row r="173" spans="1:28" x14ac:dyDescent="0.25">
      <c r="A173" s="4"/>
      <c r="B173" s="4"/>
      <c r="C173" s="4"/>
      <c r="D173" s="4"/>
      <c r="E173" s="4"/>
      <c r="F173" s="4"/>
      <c r="G173" s="4"/>
      <c r="H173" s="4"/>
      <c r="I173" s="4"/>
      <c r="J173" s="4"/>
      <c r="K173" s="42"/>
      <c r="L173" s="42"/>
      <c r="M173" s="42"/>
      <c r="N173" s="42"/>
      <c r="O173" s="42"/>
      <c r="P173" s="42"/>
      <c r="Q173" s="42"/>
      <c r="R173" s="42"/>
      <c r="S173" s="42"/>
      <c r="T173" s="47"/>
      <c r="U173" s="47"/>
      <c r="V173" s="49"/>
      <c r="W173" s="49"/>
      <c r="X173" s="49"/>
      <c r="Y173" s="49"/>
      <c r="Z173" s="49"/>
      <c r="AA173" s="49"/>
      <c r="AB173" s="49"/>
    </row>
    <row r="174" spans="1:28" x14ac:dyDescent="0.25">
      <c r="A174" s="4"/>
      <c r="B174" s="4"/>
      <c r="C174" s="4"/>
      <c r="D174" s="4"/>
      <c r="E174" s="4"/>
      <c r="F174" s="4"/>
      <c r="G174" s="4"/>
      <c r="H174" s="4"/>
      <c r="I174" s="4"/>
      <c r="J174" s="4"/>
      <c r="K174" s="42"/>
      <c r="L174" s="42"/>
      <c r="M174" s="42"/>
      <c r="N174" s="42"/>
      <c r="O174" s="42"/>
      <c r="P174" s="42"/>
      <c r="Q174" s="42"/>
      <c r="R174" s="42"/>
      <c r="S174" s="42"/>
      <c r="T174" s="47"/>
      <c r="U174" s="47"/>
      <c r="V174" s="49"/>
      <c r="W174" s="49"/>
      <c r="X174" s="49"/>
      <c r="Y174" s="49"/>
      <c r="Z174" s="49"/>
      <c r="AA174" s="49"/>
      <c r="AB174" s="49"/>
    </row>
    <row r="175" spans="1:28" x14ac:dyDescent="0.25">
      <c r="A175" s="4"/>
      <c r="B175" s="4"/>
      <c r="C175" s="4"/>
      <c r="D175" s="4"/>
      <c r="E175" s="4"/>
      <c r="F175" s="4"/>
      <c r="G175" s="4"/>
      <c r="H175" s="4"/>
      <c r="I175" s="4"/>
      <c r="J175" s="4"/>
      <c r="K175" s="42"/>
      <c r="L175" s="42"/>
      <c r="M175" s="42"/>
      <c r="N175" s="42"/>
      <c r="O175" s="42"/>
      <c r="P175" s="42"/>
      <c r="Q175" s="42"/>
      <c r="R175" s="42"/>
      <c r="S175" s="42"/>
      <c r="T175" s="47"/>
      <c r="U175" s="47"/>
      <c r="V175" s="49"/>
      <c r="W175" s="49"/>
      <c r="X175" s="49"/>
      <c r="Y175" s="49"/>
      <c r="Z175" s="49"/>
      <c r="AA175" s="49"/>
      <c r="AB175" s="49"/>
    </row>
    <row r="176" spans="1:28" x14ac:dyDescent="0.25">
      <c r="A176" s="4"/>
      <c r="B176" s="4"/>
      <c r="C176" s="4"/>
      <c r="D176" s="4"/>
      <c r="E176" s="4"/>
      <c r="F176" s="4"/>
      <c r="G176" s="4"/>
      <c r="H176" s="4"/>
      <c r="I176" s="4"/>
      <c r="J176" s="4"/>
      <c r="K176" s="42"/>
      <c r="L176" s="42"/>
      <c r="M176" s="42"/>
      <c r="N176" s="42"/>
      <c r="O176" s="42"/>
      <c r="P176" s="42"/>
      <c r="Q176" s="42"/>
      <c r="R176" s="42"/>
      <c r="S176" s="42"/>
      <c r="T176" s="47"/>
      <c r="U176" s="47"/>
      <c r="V176" s="49"/>
      <c r="W176" s="49"/>
      <c r="X176" s="49"/>
      <c r="Y176" s="49"/>
      <c r="Z176" s="49"/>
      <c r="AA176" s="49"/>
      <c r="AB176" s="49"/>
    </row>
    <row r="177" spans="1:28" x14ac:dyDescent="0.25">
      <c r="A177" s="4"/>
      <c r="B177" s="4"/>
      <c r="C177" s="4"/>
      <c r="D177" s="4"/>
      <c r="E177" s="4"/>
      <c r="F177" s="4"/>
      <c r="G177" s="4"/>
      <c r="H177" s="4"/>
      <c r="I177" s="4"/>
      <c r="J177" s="4"/>
      <c r="K177" s="42"/>
      <c r="L177" s="42"/>
      <c r="M177" s="42"/>
      <c r="N177" s="42"/>
      <c r="O177" s="42"/>
      <c r="P177" s="42"/>
      <c r="Q177" s="42"/>
      <c r="R177" s="42"/>
      <c r="S177" s="42"/>
      <c r="T177" s="47"/>
      <c r="U177" s="47"/>
      <c r="V177" s="49"/>
      <c r="W177" s="49"/>
      <c r="X177" s="49"/>
      <c r="Y177" s="49"/>
      <c r="Z177" s="49"/>
      <c r="AA177" s="49"/>
      <c r="AB177" s="49"/>
    </row>
    <row r="178" spans="1:28" x14ac:dyDescent="0.25">
      <c r="A178" s="4"/>
      <c r="B178" s="4"/>
      <c r="C178" s="4"/>
      <c r="D178" s="4"/>
      <c r="E178" s="4"/>
      <c r="F178" s="4"/>
      <c r="G178" s="4"/>
      <c r="H178" s="4"/>
      <c r="I178" s="4"/>
      <c r="J178" s="4"/>
      <c r="K178" s="42"/>
      <c r="L178" s="42"/>
      <c r="M178" s="42"/>
      <c r="N178" s="42"/>
      <c r="O178" s="42"/>
      <c r="P178" s="42"/>
      <c r="Q178" s="42"/>
      <c r="R178" s="42"/>
      <c r="S178" s="42"/>
      <c r="T178" s="47"/>
      <c r="U178" s="47"/>
      <c r="V178" s="49"/>
      <c r="W178" s="49"/>
      <c r="X178" s="49"/>
      <c r="Y178" s="49"/>
      <c r="Z178" s="49"/>
      <c r="AA178" s="49"/>
      <c r="AB178" s="49"/>
    </row>
    <row r="179" spans="1:28" x14ac:dyDescent="0.25">
      <c r="A179" s="4"/>
      <c r="B179" s="4"/>
      <c r="C179" s="4"/>
      <c r="D179" s="4"/>
      <c r="E179" s="4"/>
      <c r="F179" s="4"/>
      <c r="G179" s="4"/>
      <c r="H179" s="4"/>
      <c r="I179" s="4"/>
      <c r="J179" s="4"/>
      <c r="K179" s="42"/>
      <c r="L179" s="42"/>
      <c r="M179" s="42"/>
      <c r="N179" s="42"/>
      <c r="O179" s="42"/>
      <c r="P179" s="42"/>
      <c r="Q179" s="42"/>
      <c r="R179" s="42"/>
      <c r="S179" s="42"/>
      <c r="T179" s="47"/>
      <c r="U179" s="47"/>
      <c r="V179" s="49"/>
      <c r="W179" s="49"/>
      <c r="X179" s="49"/>
      <c r="Y179" s="49"/>
      <c r="Z179" s="49"/>
      <c r="AA179" s="49"/>
      <c r="AB179" s="49"/>
    </row>
    <row r="180" spans="1:28" x14ac:dyDescent="0.25">
      <c r="A180" s="4"/>
      <c r="B180" s="4"/>
      <c r="C180" s="4"/>
      <c r="D180" s="4"/>
      <c r="E180" s="4"/>
      <c r="F180" s="4"/>
      <c r="G180" s="4"/>
      <c r="H180" s="4"/>
      <c r="I180" s="4"/>
      <c r="J180" s="4"/>
      <c r="K180" s="42"/>
      <c r="L180" s="42"/>
      <c r="M180" s="42"/>
      <c r="N180" s="42"/>
      <c r="O180" s="42"/>
      <c r="P180" s="42"/>
      <c r="Q180" s="42"/>
      <c r="R180" s="42"/>
      <c r="S180" s="42"/>
      <c r="T180" s="47"/>
      <c r="U180" s="47"/>
      <c r="V180" s="49"/>
      <c r="W180" s="49"/>
      <c r="X180" s="49"/>
      <c r="Y180" s="49"/>
      <c r="Z180" s="49"/>
      <c r="AA180" s="49"/>
      <c r="AB180" s="49"/>
    </row>
    <row r="181" spans="1:28" x14ac:dyDescent="0.25">
      <c r="A181" s="4"/>
      <c r="B181" s="4"/>
      <c r="C181" s="4"/>
      <c r="D181" s="4"/>
      <c r="E181" s="4"/>
      <c r="F181" s="4"/>
      <c r="G181" s="4"/>
      <c r="H181" s="4"/>
      <c r="I181" s="4"/>
      <c r="J181" s="4"/>
      <c r="K181" s="42"/>
      <c r="L181" s="42"/>
      <c r="M181" s="42"/>
      <c r="N181" s="42"/>
      <c r="O181" s="42"/>
      <c r="P181" s="42"/>
      <c r="Q181" s="42"/>
      <c r="R181" s="42"/>
      <c r="S181" s="42"/>
      <c r="T181" s="47"/>
      <c r="U181" s="47"/>
      <c r="V181" s="49"/>
      <c r="W181" s="49"/>
      <c r="X181" s="49"/>
      <c r="Y181" s="49"/>
      <c r="Z181" s="49"/>
      <c r="AA181" s="49"/>
      <c r="AB181" s="49"/>
    </row>
    <row r="182" spans="1:28" x14ac:dyDescent="0.25">
      <c r="A182" s="4"/>
      <c r="B182" s="4"/>
      <c r="C182" s="4"/>
      <c r="D182" s="4"/>
      <c r="E182" s="4"/>
      <c r="F182" s="4"/>
      <c r="G182" s="4"/>
      <c r="H182" s="4"/>
      <c r="I182" s="4"/>
      <c r="J182" s="4"/>
      <c r="K182" s="42"/>
      <c r="L182" s="42"/>
      <c r="M182" s="42"/>
      <c r="N182" s="42"/>
      <c r="O182" s="42"/>
      <c r="P182" s="42"/>
      <c r="Q182" s="42"/>
      <c r="R182" s="42"/>
      <c r="S182" s="42"/>
      <c r="T182" s="47"/>
      <c r="U182" s="47"/>
      <c r="V182" s="49"/>
      <c r="W182" s="49"/>
      <c r="X182" s="49"/>
      <c r="Y182" s="49"/>
      <c r="Z182" s="49"/>
      <c r="AA182" s="49"/>
      <c r="AB182" s="49"/>
    </row>
    <row r="183" spans="1:28" x14ac:dyDescent="0.25">
      <c r="A183" s="4"/>
      <c r="B183" s="4"/>
      <c r="C183" s="4"/>
      <c r="D183" s="4"/>
      <c r="E183" s="4"/>
      <c r="F183" s="4"/>
      <c r="G183" s="4"/>
      <c r="H183" s="4"/>
      <c r="I183" s="4"/>
      <c r="J183" s="4"/>
      <c r="K183" s="42"/>
      <c r="L183" s="42"/>
      <c r="M183" s="42"/>
      <c r="N183" s="42"/>
      <c r="O183" s="42"/>
      <c r="P183" s="42"/>
      <c r="Q183" s="42"/>
      <c r="R183" s="42"/>
      <c r="S183" s="42"/>
      <c r="T183" s="47"/>
      <c r="U183" s="47"/>
      <c r="V183" s="49"/>
      <c r="W183" s="49"/>
      <c r="X183" s="49"/>
      <c r="Y183" s="49"/>
      <c r="Z183" s="49"/>
      <c r="AA183" s="49"/>
      <c r="AB183" s="49"/>
    </row>
    <row r="184" spans="1:28" x14ac:dyDescent="0.25">
      <c r="A184" s="4"/>
      <c r="B184" s="4"/>
      <c r="C184" s="4"/>
      <c r="D184" s="4"/>
      <c r="E184" s="4"/>
      <c r="F184" s="4"/>
      <c r="G184" s="4"/>
      <c r="H184" s="4"/>
      <c r="I184" s="4"/>
      <c r="J184" s="4"/>
      <c r="K184" s="42"/>
      <c r="L184" s="42"/>
      <c r="M184" s="42"/>
      <c r="N184" s="42"/>
      <c r="O184" s="42"/>
      <c r="P184" s="42"/>
      <c r="Q184" s="42"/>
      <c r="R184" s="42"/>
      <c r="S184" s="42"/>
      <c r="T184" s="47"/>
      <c r="U184" s="47"/>
      <c r="V184" s="49"/>
      <c r="W184" s="49"/>
      <c r="X184" s="49"/>
      <c r="Y184" s="49"/>
      <c r="Z184" s="49"/>
      <c r="AA184" s="49"/>
      <c r="AB184" s="49"/>
    </row>
    <row r="185" spans="1:28" x14ac:dyDescent="0.25">
      <c r="A185" s="4"/>
      <c r="B185" s="4"/>
      <c r="C185" s="4"/>
      <c r="D185" s="4"/>
      <c r="E185" s="4"/>
      <c r="F185" s="4"/>
      <c r="G185" s="4"/>
      <c r="H185" s="4"/>
      <c r="I185" s="4"/>
      <c r="J185" s="4"/>
      <c r="K185" s="42"/>
      <c r="L185" s="42"/>
      <c r="M185" s="42"/>
      <c r="N185" s="42"/>
      <c r="O185" s="42"/>
      <c r="P185" s="42"/>
      <c r="Q185" s="42"/>
      <c r="R185" s="42"/>
      <c r="S185" s="42"/>
      <c r="T185" s="47"/>
      <c r="U185" s="47"/>
      <c r="V185" s="49"/>
      <c r="W185" s="49"/>
      <c r="X185" s="49"/>
      <c r="Y185" s="49"/>
      <c r="Z185" s="49"/>
      <c r="AA185" s="49"/>
      <c r="AB185" s="49"/>
    </row>
    <row r="186" spans="1:28" x14ac:dyDescent="0.25">
      <c r="A186" s="4"/>
      <c r="B186" s="4"/>
      <c r="C186" s="4"/>
      <c r="D186" s="4"/>
      <c r="E186" s="4"/>
      <c r="F186" s="4"/>
      <c r="G186" s="4"/>
      <c r="H186" s="4"/>
      <c r="I186" s="4"/>
      <c r="J186" s="4"/>
      <c r="K186" s="42"/>
      <c r="L186" s="42"/>
      <c r="M186" s="42"/>
      <c r="N186" s="42"/>
      <c r="O186" s="42"/>
      <c r="P186" s="42"/>
      <c r="Q186" s="42"/>
      <c r="R186" s="42"/>
      <c r="S186" s="42"/>
      <c r="T186" s="47"/>
      <c r="U186" s="47"/>
      <c r="V186" s="49"/>
      <c r="W186" s="49"/>
      <c r="X186" s="49"/>
      <c r="Y186" s="49"/>
      <c r="Z186" s="49"/>
      <c r="AA186" s="49"/>
      <c r="AB186" s="49"/>
    </row>
    <row r="187" spans="1:28" x14ac:dyDescent="0.25">
      <c r="A187" s="4"/>
      <c r="B187" s="4"/>
      <c r="C187" s="4"/>
      <c r="D187" s="4"/>
      <c r="E187" s="4"/>
      <c r="F187" s="4"/>
      <c r="G187" s="4"/>
      <c r="H187" s="4"/>
      <c r="I187" s="4"/>
      <c r="J187" s="4"/>
      <c r="K187" s="42"/>
      <c r="L187" s="42"/>
      <c r="M187" s="42"/>
      <c r="N187" s="42"/>
      <c r="O187" s="42"/>
      <c r="P187" s="42"/>
      <c r="Q187" s="42"/>
      <c r="R187" s="42"/>
      <c r="S187" s="42"/>
      <c r="T187" s="47"/>
      <c r="U187" s="47"/>
      <c r="V187" s="49"/>
      <c r="W187" s="49"/>
      <c r="X187" s="49"/>
      <c r="Y187" s="49"/>
      <c r="Z187" s="49"/>
      <c r="AA187" s="49"/>
      <c r="AB187" s="49"/>
    </row>
    <row r="188" spans="1:28" x14ac:dyDescent="0.25">
      <c r="A188" s="4"/>
      <c r="B188" s="4"/>
      <c r="C188" s="4"/>
      <c r="D188" s="4"/>
      <c r="E188" s="4"/>
      <c r="F188" s="4"/>
      <c r="G188" s="4"/>
      <c r="H188" s="4"/>
      <c r="I188" s="4"/>
      <c r="J188" s="4"/>
      <c r="K188" s="42"/>
      <c r="L188" s="42"/>
      <c r="M188" s="42"/>
      <c r="N188" s="42"/>
      <c r="O188" s="42"/>
      <c r="P188" s="42"/>
      <c r="Q188" s="42"/>
      <c r="R188" s="42"/>
      <c r="S188" s="42"/>
      <c r="T188" s="47"/>
      <c r="U188" s="47"/>
      <c r="V188" s="49"/>
      <c r="W188" s="49"/>
      <c r="X188" s="49"/>
      <c r="Y188" s="49"/>
      <c r="Z188" s="49"/>
      <c r="AA188" s="49"/>
      <c r="AB188" s="49"/>
    </row>
    <row r="189" spans="1:28" x14ac:dyDescent="0.25">
      <c r="A189" s="4"/>
      <c r="B189" s="4"/>
      <c r="C189" s="4"/>
      <c r="D189" s="4"/>
      <c r="E189" s="4"/>
      <c r="F189" s="4"/>
      <c r="G189" s="4"/>
      <c r="H189" s="4"/>
      <c r="I189" s="4"/>
      <c r="J189" s="4"/>
      <c r="K189" s="42"/>
      <c r="L189" s="42"/>
      <c r="M189" s="42"/>
      <c r="N189" s="42"/>
      <c r="O189" s="42"/>
      <c r="P189" s="42"/>
      <c r="Q189" s="42"/>
      <c r="R189" s="42"/>
      <c r="S189" s="42"/>
      <c r="T189" s="47"/>
      <c r="U189" s="47"/>
      <c r="V189" s="49"/>
      <c r="W189" s="49"/>
      <c r="X189" s="49"/>
      <c r="Y189" s="49"/>
      <c r="Z189" s="49"/>
      <c r="AA189" s="49"/>
      <c r="AB189" s="49"/>
    </row>
    <row r="190" spans="1:28" x14ac:dyDescent="0.25">
      <c r="A190" s="4"/>
      <c r="B190" s="4"/>
      <c r="C190" s="4"/>
      <c r="D190" s="4"/>
      <c r="E190" s="4"/>
      <c r="F190" s="4"/>
      <c r="G190" s="4"/>
      <c r="H190" s="4"/>
      <c r="I190" s="4"/>
      <c r="J190" s="4"/>
      <c r="K190" s="42"/>
      <c r="L190" s="42"/>
      <c r="M190" s="42"/>
      <c r="N190" s="42"/>
      <c r="O190" s="42"/>
      <c r="P190" s="42"/>
      <c r="Q190" s="42"/>
      <c r="R190" s="42"/>
      <c r="S190" s="42"/>
      <c r="T190" s="47"/>
      <c r="U190" s="47"/>
      <c r="V190" s="49"/>
      <c r="W190" s="49"/>
      <c r="X190" s="49"/>
      <c r="Y190" s="49"/>
      <c r="Z190" s="49"/>
      <c r="AA190" s="49"/>
      <c r="AB190" s="49"/>
    </row>
    <row r="191" spans="1:28" x14ac:dyDescent="0.25">
      <c r="A191" s="4"/>
      <c r="B191" s="4"/>
      <c r="C191" s="4"/>
      <c r="D191" s="4"/>
      <c r="E191" s="4"/>
      <c r="F191" s="4"/>
      <c r="G191" s="4"/>
      <c r="H191" s="4"/>
      <c r="I191" s="4"/>
      <c r="J191" s="4"/>
      <c r="K191" s="42"/>
      <c r="L191" s="42"/>
      <c r="M191" s="42"/>
      <c r="N191" s="42"/>
      <c r="O191" s="42"/>
      <c r="P191" s="42"/>
      <c r="Q191" s="42"/>
      <c r="R191" s="42"/>
      <c r="S191" s="42"/>
      <c r="T191" s="47"/>
      <c r="U191" s="47"/>
      <c r="V191" s="49"/>
      <c r="W191" s="49"/>
      <c r="X191" s="49"/>
      <c r="Y191" s="49"/>
      <c r="Z191" s="49"/>
      <c r="AA191" s="49"/>
      <c r="AB191" s="49"/>
    </row>
    <row r="192" spans="1:28" x14ac:dyDescent="0.25">
      <c r="A192" s="4"/>
      <c r="B192" s="4"/>
      <c r="C192" s="4"/>
      <c r="D192" s="4"/>
      <c r="E192" s="4"/>
      <c r="F192" s="4"/>
      <c r="G192" s="4"/>
      <c r="H192" s="4"/>
      <c r="I192" s="4"/>
      <c r="J192" s="4"/>
      <c r="K192" s="42"/>
      <c r="L192" s="42"/>
      <c r="M192" s="42"/>
      <c r="N192" s="42"/>
      <c r="O192" s="42"/>
      <c r="P192" s="42"/>
      <c r="Q192" s="42"/>
      <c r="R192" s="42"/>
      <c r="S192" s="42"/>
      <c r="T192" s="47"/>
      <c r="U192" s="47"/>
      <c r="V192" s="49"/>
      <c r="W192" s="49"/>
      <c r="X192" s="49"/>
      <c r="Y192" s="49"/>
      <c r="Z192" s="49"/>
      <c r="AA192" s="49"/>
      <c r="AB192" s="49"/>
    </row>
    <row r="193" spans="1:28" x14ac:dyDescent="0.25">
      <c r="A193" s="4"/>
      <c r="B193" s="4"/>
      <c r="C193" s="4"/>
      <c r="D193" s="4"/>
      <c r="E193" s="4"/>
      <c r="F193" s="4"/>
      <c r="G193" s="4"/>
      <c r="H193" s="4"/>
      <c r="I193" s="4"/>
      <c r="J193" s="4"/>
      <c r="K193" s="42"/>
      <c r="L193" s="42"/>
      <c r="M193" s="42"/>
      <c r="N193" s="42"/>
      <c r="O193" s="42"/>
      <c r="P193" s="42"/>
      <c r="Q193" s="42"/>
      <c r="R193" s="42"/>
      <c r="S193" s="42"/>
      <c r="T193" s="47"/>
      <c r="U193" s="47"/>
      <c r="V193" s="49"/>
      <c r="W193" s="49"/>
      <c r="X193" s="49"/>
      <c r="Y193" s="49"/>
      <c r="Z193" s="49"/>
      <c r="AA193" s="49"/>
      <c r="AB193" s="49"/>
    </row>
    <row r="194" spans="1:28" x14ac:dyDescent="0.25">
      <c r="A194" s="4"/>
      <c r="B194" s="4"/>
      <c r="C194" s="4"/>
      <c r="D194" s="4"/>
      <c r="E194" s="4"/>
      <c r="F194" s="4"/>
      <c r="G194" s="4"/>
      <c r="H194" s="4"/>
      <c r="I194" s="4"/>
      <c r="J194" s="4"/>
      <c r="K194" s="42"/>
      <c r="L194" s="42"/>
      <c r="M194" s="42"/>
      <c r="N194" s="42"/>
      <c r="O194" s="42"/>
      <c r="P194" s="42"/>
      <c r="Q194" s="42"/>
      <c r="R194" s="42"/>
      <c r="S194" s="42"/>
      <c r="T194" s="47"/>
      <c r="U194" s="47"/>
      <c r="V194" s="49"/>
      <c r="W194" s="49"/>
      <c r="X194" s="49"/>
      <c r="Y194" s="49"/>
      <c r="Z194" s="49"/>
      <c r="AA194" s="49"/>
      <c r="AB194" s="49"/>
    </row>
    <row r="195" spans="1:28" x14ac:dyDescent="0.25">
      <c r="A195" s="4"/>
      <c r="B195" s="4"/>
      <c r="C195" s="4"/>
      <c r="D195" s="4"/>
      <c r="E195" s="4"/>
      <c r="F195" s="4"/>
      <c r="G195" s="4"/>
      <c r="H195" s="4"/>
      <c r="I195" s="4"/>
      <c r="J195" s="4"/>
      <c r="K195" s="42"/>
      <c r="L195" s="42"/>
      <c r="M195" s="42"/>
      <c r="N195" s="42"/>
      <c r="O195" s="42"/>
      <c r="P195" s="42"/>
      <c r="Q195" s="42"/>
      <c r="R195" s="42"/>
      <c r="S195" s="42"/>
      <c r="T195" s="47"/>
      <c r="U195" s="47"/>
      <c r="V195" s="49"/>
      <c r="W195" s="49"/>
      <c r="X195" s="49"/>
      <c r="Y195" s="49"/>
      <c r="Z195" s="49"/>
      <c r="AA195" s="49"/>
      <c r="AB195" s="49"/>
    </row>
    <row r="196" spans="1:28" x14ac:dyDescent="0.25">
      <c r="A196" s="4"/>
      <c r="B196" s="4"/>
      <c r="C196" s="4"/>
      <c r="D196" s="4"/>
      <c r="E196" s="4"/>
      <c r="F196" s="4"/>
      <c r="G196" s="4"/>
      <c r="H196" s="4"/>
      <c r="I196" s="4"/>
      <c r="J196" s="4"/>
      <c r="K196" s="42"/>
      <c r="L196" s="42"/>
      <c r="M196" s="42"/>
      <c r="N196" s="42"/>
      <c r="O196" s="42"/>
      <c r="P196" s="42"/>
      <c r="Q196" s="42"/>
      <c r="R196" s="42"/>
      <c r="S196" s="42"/>
      <c r="T196" s="47"/>
      <c r="U196" s="47"/>
      <c r="V196" s="49"/>
      <c r="W196" s="49"/>
      <c r="X196" s="49"/>
      <c r="Y196" s="49"/>
      <c r="Z196" s="49"/>
      <c r="AA196" s="49"/>
      <c r="AB196" s="49"/>
    </row>
    <row r="197" spans="1:28" x14ac:dyDescent="0.25">
      <c r="A197" s="4"/>
      <c r="B197" s="4"/>
      <c r="C197" s="4"/>
      <c r="D197" s="4"/>
      <c r="E197" s="4"/>
      <c r="F197" s="4"/>
      <c r="G197" s="4"/>
      <c r="H197" s="4"/>
      <c r="I197" s="4"/>
      <c r="J197" s="4"/>
      <c r="K197" s="42"/>
      <c r="L197" s="42"/>
      <c r="M197" s="42"/>
      <c r="N197" s="42"/>
      <c r="O197" s="42"/>
      <c r="P197" s="42"/>
      <c r="Q197" s="42"/>
      <c r="R197" s="42"/>
      <c r="S197" s="42"/>
      <c r="T197" s="47"/>
      <c r="U197" s="47"/>
      <c r="V197" s="49"/>
      <c r="W197" s="49"/>
      <c r="X197" s="49"/>
      <c r="Y197" s="49"/>
      <c r="Z197" s="49"/>
      <c r="AA197" s="49"/>
      <c r="AB197" s="49"/>
    </row>
    <row r="198" spans="1:28" x14ac:dyDescent="0.25">
      <c r="A198" s="4"/>
      <c r="B198" s="4"/>
      <c r="C198" s="4"/>
      <c r="D198" s="4"/>
      <c r="E198" s="4"/>
      <c r="F198" s="4"/>
      <c r="G198" s="4"/>
      <c r="H198" s="4"/>
      <c r="I198" s="4"/>
      <c r="J198" s="4"/>
      <c r="K198" s="42"/>
      <c r="L198" s="42"/>
      <c r="M198" s="42"/>
      <c r="N198" s="42"/>
      <c r="O198" s="42"/>
      <c r="P198" s="42"/>
      <c r="Q198" s="42"/>
      <c r="R198" s="42"/>
      <c r="S198" s="42"/>
      <c r="T198" s="47"/>
      <c r="U198" s="47"/>
      <c r="V198" s="49"/>
      <c r="W198" s="49"/>
      <c r="X198" s="49"/>
      <c r="Y198" s="49"/>
      <c r="Z198" s="49"/>
      <c r="AA198" s="49"/>
      <c r="AB198" s="49"/>
    </row>
    <row r="199" spans="1:28" x14ac:dyDescent="0.25">
      <c r="A199" s="4"/>
      <c r="B199" s="4"/>
      <c r="C199" s="4"/>
      <c r="D199" s="4"/>
      <c r="E199" s="4"/>
      <c r="F199" s="4"/>
      <c r="G199" s="4"/>
      <c r="H199" s="4"/>
      <c r="I199" s="4"/>
      <c r="J199" s="4"/>
      <c r="K199" s="42"/>
      <c r="L199" s="42"/>
      <c r="M199" s="42"/>
      <c r="N199" s="42"/>
      <c r="O199" s="42"/>
      <c r="P199" s="42"/>
      <c r="Q199" s="42"/>
      <c r="R199" s="42"/>
      <c r="S199" s="42"/>
      <c r="T199" s="47"/>
      <c r="U199" s="47"/>
      <c r="V199" s="49"/>
      <c r="W199" s="49"/>
      <c r="X199" s="49"/>
      <c r="Y199" s="49"/>
      <c r="Z199" s="49"/>
      <c r="AA199" s="49"/>
      <c r="AB199" s="49"/>
    </row>
    <row r="200" spans="1:28" x14ac:dyDescent="0.25">
      <c r="A200" s="4"/>
      <c r="B200" s="4"/>
      <c r="C200" s="4"/>
      <c r="D200" s="4"/>
      <c r="E200" s="4"/>
      <c r="F200" s="4"/>
      <c r="G200" s="4"/>
      <c r="H200" s="4"/>
      <c r="I200" s="4"/>
      <c r="J200" s="4"/>
      <c r="K200" s="42"/>
      <c r="L200" s="42"/>
      <c r="M200" s="42"/>
      <c r="N200" s="42"/>
      <c r="O200" s="42"/>
      <c r="P200" s="42"/>
      <c r="Q200" s="42"/>
      <c r="R200" s="42"/>
      <c r="S200" s="42"/>
      <c r="T200" s="47"/>
      <c r="U200" s="47"/>
      <c r="V200" s="49"/>
      <c r="W200" s="49"/>
      <c r="X200" s="49"/>
      <c r="Y200" s="49"/>
      <c r="Z200" s="49"/>
      <c r="AA200" s="49"/>
      <c r="AB200" s="49"/>
    </row>
    <row r="201" spans="1:28" x14ac:dyDescent="0.25">
      <c r="A201" s="4"/>
      <c r="B201" s="4"/>
      <c r="C201" s="4"/>
      <c r="D201" s="4"/>
      <c r="E201" s="4"/>
      <c r="F201" s="4"/>
      <c r="G201" s="4"/>
      <c r="H201" s="4"/>
      <c r="I201" s="4"/>
      <c r="J201" s="4"/>
      <c r="K201" s="42"/>
      <c r="L201" s="42"/>
      <c r="M201" s="42"/>
      <c r="N201" s="42"/>
      <c r="O201" s="42"/>
      <c r="P201" s="42"/>
      <c r="Q201" s="42"/>
      <c r="R201" s="42"/>
      <c r="S201" s="42"/>
      <c r="T201" s="47"/>
      <c r="U201" s="47"/>
      <c r="V201" s="49"/>
      <c r="W201" s="49"/>
      <c r="X201" s="49"/>
      <c r="Y201" s="49"/>
      <c r="Z201" s="49"/>
      <c r="AA201" s="49"/>
      <c r="AB201" s="49"/>
    </row>
    <row r="202" spans="1:28" x14ac:dyDescent="0.25">
      <c r="A202" s="4"/>
      <c r="B202" s="4"/>
      <c r="C202" s="4"/>
      <c r="D202" s="4"/>
      <c r="E202" s="4"/>
      <c r="F202" s="4"/>
      <c r="G202" s="4"/>
      <c r="H202" s="4"/>
      <c r="I202" s="4"/>
      <c r="J202" s="4"/>
      <c r="K202" s="42"/>
      <c r="L202" s="42"/>
      <c r="M202" s="42"/>
      <c r="N202" s="42"/>
      <c r="O202" s="42"/>
      <c r="P202" s="42"/>
      <c r="Q202" s="42"/>
      <c r="R202" s="42"/>
      <c r="S202" s="42"/>
      <c r="T202" s="47"/>
      <c r="U202" s="47"/>
      <c r="V202" s="49"/>
      <c r="W202" s="49"/>
      <c r="X202" s="49"/>
      <c r="Y202" s="49"/>
      <c r="Z202" s="49"/>
      <c r="AA202" s="49"/>
      <c r="AB202" s="49"/>
    </row>
    <row r="203" spans="1:28" x14ac:dyDescent="0.25">
      <c r="A203" s="4"/>
      <c r="B203" s="4"/>
      <c r="C203" s="4"/>
      <c r="D203" s="4"/>
      <c r="E203" s="4"/>
      <c r="F203" s="4"/>
      <c r="G203" s="4"/>
      <c r="H203" s="4"/>
      <c r="I203" s="4"/>
      <c r="J203" s="4"/>
      <c r="K203" s="42"/>
      <c r="L203" s="42"/>
      <c r="M203" s="42"/>
      <c r="N203" s="42"/>
      <c r="O203" s="42"/>
      <c r="P203" s="42"/>
      <c r="Q203" s="42"/>
      <c r="R203" s="42"/>
      <c r="S203" s="42"/>
      <c r="T203" s="47"/>
      <c r="U203" s="47"/>
      <c r="V203" s="49"/>
      <c r="W203" s="49"/>
      <c r="X203" s="49"/>
      <c r="Y203" s="49"/>
      <c r="Z203" s="49"/>
      <c r="AA203" s="49"/>
      <c r="AB203" s="49"/>
    </row>
    <row r="204" spans="1:28" x14ac:dyDescent="0.25">
      <c r="A204" s="4"/>
      <c r="B204" s="4"/>
      <c r="C204" s="4"/>
      <c r="D204" s="4"/>
      <c r="E204" s="4"/>
      <c r="F204" s="4"/>
      <c r="G204" s="4"/>
      <c r="H204" s="4"/>
      <c r="I204" s="4"/>
      <c r="J204" s="4"/>
      <c r="K204" s="42"/>
      <c r="L204" s="42"/>
      <c r="M204" s="42"/>
      <c r="N204" s="42"/>
      <c r="O204" s="42"/>
      <c r="P204" s="42"/>
      <c r="Q204" s="42"/>
      <c r="R204" s="42"/>
      <c r="S204" s="42"/>
      <c r="T204" s="47"/>
      <c r="U204" s="47"/>
      <c r="V204" s="49"/>
      <c r="W204" s="49"/>
      <c r="X204" s="49"/>
      <c r="Y204" s="49"/>
      <c r="Z204" s="49"/>
      <c r="AA204" s="49"/>
      <c r="AB204" s="49"/>
    </row>
    <row r="205" spans="1:28" x14ac:dyDescent="0.25">
      <c r="A205" s="4"/>
      <c r="B205" s="4"/>
      <c r="C205" s="4"/>
      <c r="D205" s="4"/>
      <c r="E205" s="4"/>
      <c r="F205" s="4"/>
      <c r="G205" s="4"/>
      <c r="H205" s="4"/>
      <c r="I205" s="4"/>
      <c r="J205" s="4"/>
      <c r="K205" s="42"/>
      <c r="L205" s="42"/>
      <c r="M205" s="42"/>
      <c r="N205" s="42"/>
      <c r="O205" s="42"/>
      <c r="P205" s="42"/>
      <c r="Q205" s="42"/>
      <c r="R205" s="42"/>
      <c r="S205" s="42"/>
      <c r="T205" s="47"/>
      <c r="U205" s="47"/>
      <c r="V205" s="49"/>
      <c r="W205" s="49"/>
      <c r="X205" s="49"/>
      <c r="Y205" s="49"/>
      <c r="Z205" s="49"/>
      <c r="AA205" s="49"/>
      <c r="AB205" s="49"/>
    </row>
    <row r="206" spans="1:28" x14ac:dyDescent="0.25">
      <c r="A206" s="4"/>
      <c r="B206" s="4"/>
      <c r="C206" s="4"/>
      <c r="D206" s="4"/>
      <c r="E206" s="4"/>
      <c r="F206" s="4"/>
      <c r="G206" s="4"/>
      <c r="H206" s="4"/>
      <c r="I206" s="4"/>
      <c r="J206" s="4"/>
      <c r="K206" s="42"/>
      <c r="L206" s="42"/>
      <c r="M206" s="42"/>
      <c r="N206" s="42"/>
      <c r="O206" s="42"/>
      <c r="P206" s="42"/>
      <c r="Q206" s="42"/>
      <c r="R206" s="42"/>
      <c r="S206" s="42"/>
      <c r="T206" s="47"/>
      <c r="U206" s="47"/>
      <c r="V206" s="49"/>
      <c r="W206" s="49"/>
      <c r="X206" s="49"/>
      <c r="Y206" s="49"/>
      <c r="Z206" s="49"/>
      <c r="AA206" s="49"/>
      <c r="AB206" s="49"/>
    </row>
    <row r="207" spans="1:28" x14ac:dyDescent="0.25">
      <c r="A207" s="4"/>
      <c r="B207" s="4"/>
      <c r="C207" s="4"/>
      <c r="D207" s="4"/>
      <c r="E207" s="4"/>
      <c r="F207" s="4"/>
      <c r="G207" s="4"/>
      <c r="H207" s="4"/>
      <c r="I207" s="4"/>
      <c r="J207" s="4"/>
      <c r="K207" s="42"/>
      <c r="L207" s="42"/>
      <c r="M207" s="42"/>
      <c r="N207" s="42"/>
      <c r="O207" s="42"/>
      <c r="P207" s="42"/>
      <c r="Q207" s="42"/>
      <c r="R207" s="42"/>
      <c r="S207" s="42"/>
      <c r="T207" s="47"/>
      <c r="U207" s="47"/>
      <c r="V207" s="49"/>
      <c r="W207" s="49"/>
      <c r="X207" s="49"/>
      <c r="Y207" s="49"/>
      <c r="Z207" s="49"/>
      <c r="AA207" s="49"/>
      <c r="AB207" s="49"/>
    </row>
    <row r="208" spans="1:28" x14ac:dyDescent="0.25">
      <c r="A208" s="4"/>
      <c r="B208" s="4"/>
      <c r="C208" s="4"/>
      <c r="D208" s="4"/>
      <c r="E208" s="4"/>
      <c r="F208" s="4"/>
      <c r="G208" s="4"/>
      <c r="H208" s="4"/>
      <c r="I208" s="4"/>
      <c r="J208" s="4"/>
      <c r="K208" s="42"/>
      <c r="L208" s="42"/>
      <c r="M208" s="42"/>
      <c r="N208" s="42"/>
      <c r="O208" s="42"/>
      <c r="P208" s="42"/>
      <c r="Q208" s="42"/>
      <c r="R208" s="42"/>
      <c r="S208" s="42"/>
      <c r="T208" s="47"/>
      <c r="U208" s="47"/>
      <c r="V208" s="49"/>
      <c r="W208" s="49"/>
      <c r="X208" s="49"/>
      <c r="Y208" s="49"/>
      <c r="Z208" s="49"/>
      <c r="AA208" s="49"/>
      <c r="AB208" s="49"/>
    </row>
    <row r="209" spans="1:28" x14ac:dyDescent="0.25">
      <c r="A209" s="4"/>
      <c r="B209" s="4"/>
      <c r="C209" s="4"/>
      <c r="D209" s="4"/>
      <c r="E209" s="4"/>
      <c r="F209" s="4"/>
      <c r="G209" s="4"/>
      <c r="H209" s="4"/>
      <c r="I209" s="4"/>
      <c r="J209" s="4"/>
      <c r="K209" s="42"/>
      <c r="L209" s="42"/>
      <c r="M209" s="42"/>
      <c r="N209" s="42"/>
      <c r="O209" s="42"/>
      <c r="P209" s="42"/>
      <c r="Q209" s="42"/>
      <c r="R209" s="42"/>
      <c r="S209" s="42"/>
      <c r="T209" s="47"/>
      <c r="U209" s="47"/>
      <c r="V209" s="49"/>
      <c r="W209" s="49"/>
      <c r="X209" s="49"/>
      <c r="Y209" s="49"/>
      <c r="Z209" s="49"/>
      <c r="AA209" s="49"/>
      <c r="AB209" s="49"/>
    </row>
    <row r="210" spans="1:28" x14ac:dyDescent="0.25">
      <c r="A210" s="4"/>
      <c r="B210" s="4"/>
      <c r="C210" s="4"/>
      <c r="D210" s="4"/>
      <c r="E210" s="4"/>
      <c r="F210" s="4"/>
      <c r="G210" s="4"/>
      <c r="H210" s="4"/>
      <c r="I210" s="4"/>
      <c r="J210" s="4"/>
      <c r="K210" s="42"/>
      <c r="L210" s="42"/>
      <c r="M210" s="42"/>
      <c r="N210" s="42"/>
      <c r="O210" s="42"/>
      <c r="P210" s="42"/>
      <c r="Q210" s="42"/>
      <c r="R210" s="42"/>
      <c r="S210" s="42"/>
      <c r="T210" s="47"/>
      <c r="U210" s="47"/>
      <c r="V210" s="49"/>
      <c r="W210" s="49"/>
      <c r="X210" s="49"/>
      <c r="Y210" s="49"/>
      <c r="Z210" s="49"/>
      <c r="AA210" s="49"/>
      <c r="AB210" s="49"/>
    </row>
    <row r="211" spans="1:28" x14ac:dyDescent="0.25">
      <c r="A211" s="4"/>
      <c r="B211" s="4"/>
      <c r="C211" s="4"/>
      <c r="D211" s="4"/>
      <c r="E211" s="4"/>
      <c r="F211" s="4"/>
      <c r="G211" s="4"/>
      <c r="H211" s="4"/>
      <c r="I211" s="4"/>
      <c r="J211" s="4"/>
      <c r="K211" s="42"/>
      <c r="L211" s="42"/>
      <c r="M211" s="42"/>
      <c r="N211" s="42"/>
      <c r="O211" s="42"/>
      <c r="P211" s="42"/>
      <c r="Q211" s="42"/>
      <c r="R211" s="42"/>
      <c r="S211" s="42"/>
      <c r="T211" s="47"/>
      <c r="U211" s="47"/>
      <c r="V211" s="49"/>
      <c r="W211" s="49"/>
      <c r="X211" s="49"/>
      <c r="Y211" s="49"/>
      <c r="Z211" s="49"/>
      <c r="AA211" s="49"/>
      <c r="AB211" s="49"/>
    </row>
    <row r="212" spans="1:28" x14ac:dyDescent="0.25">
      <c r="A212" s="4"/>
      <c r="B212" s="4"/>
      <c r="C212" s="4"/>
      <c r="D212" s="4"/>
      <c r="E212" s="4"/>
      <c r="F212" s="4"/>
      <c r="G212" s="4"/>
      <c r="H212" s="4"/>
      <c r="I212" s="4"/>
      <c r="J212" s="4"/>
      <c r="K212" s="42"/>
      <c r="L212" s="42"/>
      <c r="M212" s="42"/>
      <c r="N212" s="42"/>
      <c r="O212" s="42"/>
      <c r="P212" s="42"/>
      <c r="Q212" s="42"/>
      <c r="R212" s="42"/>
      <c r="S212" s="42"/>
      <c r="T212" s="47"/>
      <c r="U212" s="47"/>
      <c r="V212" s="49"/>
      <c r="W212" s="49"/>
      <c r="X212" s="49"/>
      <c r="Y212" s="49"/>
      <c r="Z212" s="49"/>
      <c r="AA212" s="49"/>
      <c r="AB212" s="49"/>
    </row>
    <row r="213" spans="1:28" x14ac:dyDescent="0.25">
      <c r="A213" s="4"/>
      <c r="B213" s="4"/>
      <c r="C213" s="4"/>
      <c r="D213" s="4"/>
      <c r="E213" s="4"/>
      <c r="F213" s="4"/>
      <c r="G213" s="4"/>
      <c r="H213" s="4"/>
      <c r="I213" s="4"/>
      <c r="J213" s="4"/>
      <c r="K213" s="42"/>
      <c r="L213" s="42"/>
      <c r="M213" s="42"/>
      <c r="N213" s="42"/>
      <c r="O213" s="42"/>
      <c r="P213" s="42"/>
      <c r="Q213" s="42"/>
      <c r="R213" s="42"/>
      <c r="S213" s="42"/>
      <c r="T213" s="47"/>
      <c r="U213" s="47"/>
      <c r="V213" s="49"/>
      <c r="W213" s="49"/>
      <c r="X213" s="49"/>
      <c r="Y213" s="49"/>
      <c r="Z213" s="49"/>
      <c r="AA213" s="49"/>
      <c r="AB213" s="49"/>
    </row>
    <row r="214" spans="1:28" x14ac:dyDescent="0.25">
      <c r="A214" s="4"/>
      <c r="B214" s="4"/>
      <c r="C214" s="4"/>
      <c r="D214" s="4"/>
      <c r="E214" s="4"/>
      <c r="F214" s="4"/>
      <c r="G214" s="4"/>
      <c r="H214" s="4"/>
      <c r="I214" s="4"/>
      <c r="J214" s="4"/>
      <c r="K214" s="42"/>
      <c r="L214" s="42"/>
      <c r="M214" s="42"/>
      <c r="N214" s="42"/>
      <c r="O214" s="42"/>
      <c r="P214" s="42"/>
      <c r="Q214" s="42"/>
      <c r="R214" s="42"/>
      <c r="S214" s="42"/>
      <c r="T214" s="47"/>
      <c r="U214" s="47"/>
      <c r="V214" s="49"/>
      <c r="W214" s="49"/>
      <c r="X214" s="49"/>
      <c r="Y214" s="49"/>
      <c r="Z214" s="49"/>
      <c r="AA214" s="49"/>
      <c r="AB214" s="49"/>
    </row>
    <row r="215" spans="1:28" x14ac:dyDescent="0.25">
      <c r="A215" s="4"/>
      <c r="B215" s="4"/>
      <c r="C215" s="4"/>
      <c r="D215" s="4"/>
      <c r="E215" s="4"/>
      <c r="F215" s="4"/>
      <c r="G215" s="4"/>
      <c r="H215" s="4"/>
      <c r="I215" s="4"/>
      <c r="J215" s="4"/>
      <c r="K215" s="42"/>
      <c r="L215" s="42"/>
      <c r="M215" s="42"/>
      <c r="N215" s="42"/>
      <c r="O215" s="42"/>
      <c r="P215" s="42"/>
      <c r="Q215" s="42"/>
      <c r="R215" s="42"/>
      <c r="S215" s="42"/>
      <c r="T215" s="47"/>
      <c r="U215" s="47"/>
      <c r="V215" s="49"/>
      <c r="W215" s="49"/>
      <c r="X215" s="49"/>
      <c r="Y215" s="49"/>
      <c r="Z215" s="49"/>
      <c r="AA215" s="49"/>
      <c r="AB215" s="49"/>
    </row>
    <row r="216" spans="1:28" x14ac:dyDescent="0.25">
      <c r="A216" s="4"/>
      <c r="B216" s="4"/>
      <c r="C216" s="4"/>
      <c r="D216" s="4"/>
      <c r="E216" s="4"/>
      <c r="F216" s="4"/>
      <c r="G216" s="4"/>
      <c r="H216" s="4"/>
      <c r="I216" s="4"/>
      <c r="J216" s="4"/>
      <c r="K216" s="42"/>
      <c r="L216" s="42"/>
      <c r="M216" s="42"/>
      <c r="N216" s="42"/>
      <c r="O216" s="42"/>
      <c r="P216" s="42"/>
      <c r="Q216" s="42"/>
      <c r="R216" s="42"/>
      <c r="S216" s="42"/>
      <c r="T216" s="47"/>
      <c r="U216" s="47"/>
      <c r="V216" s="49"/>
      <c r="W216" s="49"/>
      <c r="X216" s="49"/>
      <c r="Y216" s="49"/>
      <c r="Z216" s="49"/>
      <c r="AA216" s="49"/>
      <c r="AB216" s="49"/>
    </row>
    <row r="217" spans="1:28" x14ac:dyDescent="0.25">
      <c r="A217" s="4"/>
      <c r="B217" s="4"/>
      <c r="C217" s="4"/>
      <c r="D217" s="4"/>
      <c r="E217" s="4"/>
      <c r="F217" s="4"/>
      <c r="G217" s="4"/>
      <c r="H217" s="4"/>
      <c r="I217" s="4"/>
      <c r="J217" s="4"/>
      <c r="K217" s="42"/>
      <c r="L217" s="42"/>
      <c r="M217" s="42"/>
      <c r="N217" s="42"/>
      <c r="O217" s="42"/>
      <c r="P217" s="42"/>
      <c r="Q217" s="42"/>
      <c r="R217" s="42"/>
      <c r="S217" s="42"/>
      <c r="T217" s="47"/>
      <c r="U217" s="47"/>
      <c r="V217" s="49"/>
      <c r="W217" s="49"/>
      <c r="X217" s="49"/>
      <c r="Y217" s="49"/>
      <c r="Z217" s="49"/>
      <c r="AA217" s="49"/>
      <c r="AB217" s="49"/>
    </row>
    <row r="218" spans="1:28" x14ac:dyDescent="0.25">
      <c r="A218" s="4"/>
      <c r="B218" s="4"/>
      <c r="C218" s="4"/>
      <c r="D218" s="4"/>
      <c r="E218" s="4"/>
      <c r="F218" s="4"/>
      <c r="G218" s="4"/>
      <c r="H218" s="4"/>
      <c r="I218" s="4"/>
      <c r="J218" s="4"/>
      <c r="K218" s="42"/>
      <c r="L218" s="42"/>
      <c r="M218" s="42"/>
      <c r="N218" s="42"/>
      <c r="O218" s="42"/>
      <c r="P218" s="42"/>
      <c r="Q218" s="42"/>
      <c r="R218" s="42"/>
      <c r="S218" s="42"/>
      <c r="T218" s="47"/>
      <c r="U218" s="47"/>
      <c r="V218" s="49"/>
      <c r="W218" s="49"/>
      <c r="X218" s="49"/>
      <c r="Y218" s="49"/>
      <c r="Z218" s="49"/>
      <c r="AA218" s="49"/>
      <c r="AB218" s="49"/>
    </row>
    <row r="219" spans="1:28" x14ac:dyDescent="0.25">
      <c r="A219" s="4"/>
      <c r="B219" s="4"/>
      <c r="C219" s="4"/>
      <c r="D219" s="4"/>
      <c r="E219" s="4"/>
      <c r="F219" s="4"/>
      <c r="G219" s="4"/>
      <c r="H219" s="4"/>
      <c r="I219" s="4"/>
      <c r="J219" s="4"/>
      <c r="K219" s="42"/>
      <c r="L219" s="42"/>
      <c r="M219" s="42"/>
      <c r="N219" s="42"/>
      <c r="O219" s="42"/>
      <c r="P219" s="42"/>
      <c r="Q219" s="42"/>
      <c r="R219" s="42"/>
      <c r="S219" s="42"/>
      <c r="T219" s="47"/>
      <c r="U219" s="47"/>
      <c r="V219" s="49"/>
      <c r="W219" s="49"/>
      <c r="X219" s="49"/>
      <c r="Y219" s="49"/>
      <c r="Z219" s="49"/>
      <c r="AA219" s="49"/>
      <c r="AB219" s="49"/>
    </row>
    <row r="220" spans="1:28" x14ac:dyDescent="0.25">
      <c r="A220" s="4"/>
      <c r="B220" s="4"/>
      <c r="C220" s="4"/>
      <c r="D220" s="4"/>
      <c r="E220" s="4"/>
      <c r="F220" s="4"/>
      <c r="G220" s="4"/>
      <c r="H220" s="4"/>
      <c r="I220" s="4"/>
      <c r="J220" s="4"/>
      <c r="K220" s="42"/>
      <c r="L220" s="42"/>
      <c r="M220" s="42"/>
      <c r="N220" s="42"/>
      <c r="O220" s="42"/>
      <c r="P220" s="42"/>
      <c r="Q220" s="42"/>
      <c r="R220" s="42"/>
      <c r="S220" s="42"/>
      <c r="T220" s="47"/>
      <c r="U220" s="47"/>
      <c r="V220" s="49"/>
      <c r="W220" s="49"/>
      <c r="X220" s="49"/>
      <c r="Y220" s="49"/>
      <c r="Z220" s="49"/>
      <c r="AA220" s="49"/>
      <c r="AB220" s="49"/>
    </row>
    <row r="221" spans="1:28" x14ac:dyDescent="0.25">
      <c r="A221" s="4"/>
      <c r="B221" s="4"/>
      <c r="C221" s="4"/>
      <c r="D221" s="4"/>
      <c r="E221" s="4"/>
      <c r="F221" s="4"/>
      <c r="G221" s="4"/>
      <c r="H221" s="4"/>
      <c r="I221" s="4"/>
      <c r="J221" s="4"/>
      <c r="K221" s="42"/>
      <c r="L221" s="42"/>
      <c r="M221" s="42"/>
      <c r="N221" s="42"/>
      <c r="O221" s="42"/>
      <c r="P221" s="42"/>
      <c r="Q221" s="42"/>
      <c r="R221" s="42"/>
      <c r="S221" s="42"/>
      <c r="T221" s="47"/>
      <c r="U221" s="47"/>
      <c r="V221" s="49"/>
      <c r="W221" s="49"/>
      <c r="X221" s="49"/>
      <c r="Y221" s="49"/>
      <c r="Z221" s="49"/>
      <c r="AA221" s="49"/>
      <c r="AB221" s="49"/>
    </row>
    <row r="222" spans="1:28" x14ac:dyDescent="0.25">
      <c r="A222" s="4"/>
      <c r="B222" s="4"/>
      <c r="C222" s="4"/>
      <c r="D222" s="4"/>
      <c r="E222" s="4"/>
      <c r="F222" s="4"/>
      <c r="G222" s="4"/>
      <c r="H222" s="4"/>
      <c r="I222" s="4"/>
      <c r="J222" s="4"/>
      <c r="K222" s="42"/>
      <c r="L222" s="42"/>
      <c r="M222" s="42"/>
      <c r="N222" s="42"/>
      <c r="O222" s="42"/>
      <c r="P222" s="42"/>
      <c r="Q222" s="42"/>
      <c r="R222" s="42"/>
      <c r="S222" s="42"/>
      <c r="T222" s="47"/>
      <c r="U222" s="47"/>
      <c r="V222" s="49"/>
      <c r="W222" s="49"/>
      <c r="X222" s="49"/>
      <c r="Y222" s="49"/>
      <c r="Z222" s="49"/>
      <c r="AA222" s="49"/>
      <c r="AB222" s="49"/>
    </row>
    <row r="223" spans="1:28" x14ac:dyDescent="0.25">
      <c r="A223" s="4"/>
      <c r="B223" s="4"/>
      <c r="C223" s="4"/>
      <c r="D223" s="4"/>
      <c r="E223" s="4"/>
      <c r="F223" s="4"/>
      <c r="G223" s="4"/>
      <c r="H223" s="4"/>
      <c r="I223" s="4"/>
      <c r="J223" s="4"/>
      <c r="K223" s="42"/>
      <c r="L223" s="42"/>
      <c r="M223" s="42"/>
      <c r="N223" s="42"/>
      <c r="O223" s="42"/>
      <c r="P223" s="42"/>
      <c r="Q223" s="42"/>
      <c r="R223" s="42"/>
      <c r="S223" s="42"/>
      <c r="T223" s="47"/>
      <c r="U223" s="47"/>
      <c r="V223" s="49"/>
      <c r="W223" s="49"/>
      <c r="X223" s="49"/>
      <c r="Y223" s="49"/>
      <c r="Z223" s="49"/>
      <c r="AA223" s="49"/>
      <c r="AB223" s="49"/>
    </row>
    <row r="224" spans="1:28" x14ac:dyDescent="0.25">
      <c r="A224" s="4"/>
      <c r="B224" s="4"/>
      <c r="C224" s="4"/>
      <c r="D224" s="4"/>
      <c r="E224" s="4"/>
      <c r="F224" s="4"/>
      <c r="G224" s="4"/>
      <c r="H224" s="4"/>
      <c r="I224" s="4"/>
      <c r="J224" s="4"/>
      <c r="K224" s="42"/>
      <c r="L224" s="42"/>
      <c r="M224" s="42"/>
      <c r="N224" s="42"/>
      <c r="O224" s="42"/>
      <c r="P224" s="42"/>
      <c r="Q224" s="42"/>
      <c r="R224" s="42"/>
      <c r="S224" s="42"/>
      <c r="T224" s="47"/>
      <c r="U224" s="47"/>
      <c r="V224" s="49"/>
      <c r="W224" s="49"/>
      <c r="X224" s="49"/>
      <c r="Y224" s="49"/>
      <c r="Z224" s="49"/>
      <c r="AA224" s="49"/>
      <c r="AB224" s="49"/>
    </row>
    <row r="225" spans="1:28" x14ac:dyDescent="0.25">
      <c r="A225" s="4"/>
      <c r="B225" s="4"/>
      <c r="C225" s="4"/>
      <c r="D225" s="4"/>
      <c r="E225" s="4"/>
      <c r="F225" s="4"/>
      <c r="G225" s="4"/>
      <c r="H225" s="4"/>
      <c r="I225" s="4"/>
      <c r="J225" s="4"/>
      <c r="K225" s="42"/>
      <c r="L225" s="42"/>
      <c r="M225" s="42"/>
      <c r="N225" s="42"/>
      <c r="O225" s="42"/>
      <c r="P225" s="42"/>
      <c r="Q225" s="42"/>
      <c r="R225" s="42"/>
      <c r="S225" s="42"/>
      <c r="T225" s="47"/>
      <c r="U225" s="47"/>
      <c r="V225" s="49"/>
      <c r="W225" s="49"/>
      <c r="X225" s="49"/>
      <c r="Y225" s="49"/>
      <c r="Z225" s="49"/>
      <c r="AA225" s="49"/>
      <c r="AB225" s="49"/>
    </row>
    <row r="226" spans="1:28" x14ac:dyDescent="0.25">
      <c r="A226" s="4"/>
      <c r="B226" s="4"/>
      <c r="C226" s="4"/>
      <c r="D226" s="4"/>
      <c r="E226" s="4"/>
      <c r="F226" s="4"/>
      <c r="G226" s="4"/>
      <c r="H226" s="4"/>
      <c r="I226" s="4"/>
      <c r="J226" s="4"/>
      <c r="K226" s="42"/>
      <c r="L226" s="42"/>
      <c r="M226" s="42"/>
      <c r="N226" s="42"/>
      <c r="O226" s="42"/>
      <c r="P226" s="42"/>
      <c r="Q226" s="42"/>
      <c r="R226" s="42"/>
      <c r="S226" s="42"/>
      <c r="T226" s="47"/>
      <c r="U226" s="47"/>
      <c r="V226" s="49"/>
      <c r="W226" s="49"/>
      <c r="X226" s="49"/>
      <c r="Y226" s="49"/>
      <c r="Z226" s="49"/>
      <c r="AA226" s="49"/>
      <c r="AB226" s="49"/>
    </row>
    <row r="227" spans="1:28" x14ac:dyDescent="0.25">
      <c r="A227" s="4"/>
      <c r="B227" s="4"/>
      <c r="C227" s="4"/>
      <c r="D227" s="4"/>
      <c r="E227" s="4"/>
      <c r="F227" s="4"/>
      <c r="G227" s="4"/>
      <c r="H227" s="4"/>
      <c r="I227" s="4"/>
      <c r="J227" s="4"/>
      <c r="K227" s="42"/>
      <c r="L227" s="42"/>
      <c r="M227" s="42"/>
      <c r="N227" s="42"/>
      <c r="O227" s="42"/>
      <c r="P227" s="42"/>
      <c r="Q227" s="42"/>
      <c r="R227" s="42"/>
      <c r="S227" s="42"/>
      <c r="T227" s="47"/>
      <c r="U227" s="47"/>
      <c r="V227" s="49"/>
      <c r="W227" s="49"/>
      <c r="X227" s="49"/>
      <c r="Y227" s="49"/>
      <c r="Z227" s="49"/>
      <c r="AA227" s="49"/>
      <c r="AB227" s="49"/>
    </row>
    <row r="228" spans="1:28" x14ac:dyDescent="0.25">
      <c r="A228" s="4"/>
      <c r="B228" s="4"/>
      <c r="C228" s="4"/>
      <c r="D228" s="4"/>
      <c r="E228" s="4"/>
      <c r="F228" s="4"/>
      <c r="G228" s="4"/>
      <c r="H228" s="4"/>
      <c r="I228" s="4"/>
      <c r="J228" s="4"/>
      <c r="K228" s="42"/>
      <c r="L228" s="42"/>
      <c r="M228" s="42"/>
      <c r="N228" s="42"/>
      <c r="O228" s="42"/>
      <c r="P228" s="42"/>
      <c r="Q228" s="42"/>
      <c r="R228" s="42"/>
      <c r="S228" s="42"/>
      <c r="T228" s="47"/>
      <c r="U228" s="47"/>
      <c r="V228" s="49"/>
      <c r="W228" s="49"/>
      <c r="X228" s="49"/>
      <c r="Y228" s="49"/>
      <c r="Z228" s="49"/>
      <c r="AA228" s="49"/>
      <c r="AB228" s="49"/>
    </row>
    <row r="229" spans="1:28" x14ac:dyDescent="0.25">
      <c r="A229" s="4"/>
      <c r="B229" s="4"/>
      <c r="C229" s="4"/>
      <c r="D229" s="4"/>
      <c r="E229" s="4"/>
      <c r="F229" s="4"/>
      <c r="G229" s="4"/>
      <c r="H229" s="4"/>
      <c r="I229" s="4"/>
      <c r="J229" s="4"/>
      <c r="K229" s="42"/>
      <c r="L229" s="42"/>
      <c r="M229" s="42"/>
      <c r="N229" s="42"/>
      <c r="O229" s="42"/>
      <c r="P229" s="42"/>
      <c r="Q229" s="42"/>
      <c r="R229" s="42"/>
      <c r="S229" s="42"/>
      <c r="T229" s="47"/>
      <c r="U229" s="47"/>
      <c r="V229" s="49"/>
      <c r="W229" s="49"/>
      <c r="X229" s="49"/>
      <c r="Y229" s="49"/>
      <c r="Z229" s="49"/>
      <c r="AA229" s="49"/>
      <c r="AB229" s="49"/>
    </row>
    <row r="230" spans="1:28" x14ac:dyDescent="0.25">
      <c r="A230" s="4"/>
      <c r="B230" s="4"/>
      <c r="C230" s="4"/>
      <c r="D230" s="4"/>
      <c r="E230" s="4"/>
      <c r="F230" s="4"/>
      <c r="G230" s="4"/>
      <c r="H230" s="4"/>
      <c r="I230" s="4"/>
      <c r="J230" s="4"/>
      <c r="K230" s="42"/>
      <c r="L230" s="42"/>
      <c r="M230" s="42"/>
      <c r="N230" s="42"/>
      <c r="O230" s="42"/>
      <c r="P230" s="42"/>
      <c r="Q230" s="42"/>
      <c r="R230" s="42"/>
      <c r="S230" s="42"/>
      <c r="T230" s="47"/>
      <c r="U230" s="47"/>
      <c r="V230" s="49"/>
      <c r="W230" s="49"/>
      <c r="X230" s="49"/>
      <c r="Y230" s="49"/>
      <c r="Z230" s="49"/>
      <c r="AA230" s="49"/>
      <c r="AB230" s="49"/>
    </row>
    <row r="231" spans="1:28" x14ac:dyDescent="0.25">
      <c r="A231" s="4"/>
      <c r="B231" s="4"/>
      <c r="C231" s="4"/>
      <c r="D231" s="4"/>
      <c r="E231" s="4"/>
      <c r="F231" s="4"/>
      <c r="G231" s="4"/>
      <c r="H231" s="4"/>
      <c r="I231" s="4"/>
      <c r="J231" s="4"/>
      <c r="K231" s="42"/>
      <c r="L231" s="42"/>
      <c r="M231" s="42"/>
      <c r="N231" s="42"/>
      <c r="O231" s="42"/>
      <c r="P231" s="42"/>
      <c r="Q231" s="42"/>
      <c r="R231" s="42"/>
      <c r="S231" s="42"/>
      <c r="T231" s="47"/>
      <c r="U231" s="47"/>
      <c r="V231" s="49"/>
      <c r="W231" s="49"/>
      <c r="X231" s="49"/>
      <c r="Y231" s="49"/>
      <c r="Z231" s="49"/>
      <c r="AA231" s="49"/>
      <c r="AB231" s="49"/>
    </row>
    <row r="232" spans="1:28" x14ac:dyDescent="0.25">
      <c r="A232" s="4"/>
      <c r="B232" s="4"/>
      <c r="C232" s="4"/>
      <c r="D232" s="4"/>
      <c r="E232" s="4"/>
      <c r="F232" s="4"/>
      <c r="G232" s="4"/>
      <c r="H232" s="4"/>
      <c r="I232" s="4"/>
      <c r="J232" s="4"/>
      <c r="K232" s="42"/>
      <c r="L232" s="42"/>
      <c r="M232" s="42"/>
      <c r="N232" s="42"/>
      <c r="O232" s="42"/>
      <c r="P232" s="42"/>
      <c r="Q232" s="42"/>
      <c r="R232" s="42"/>
      <c r="S232" s="42"/>
      <c r="T232" s="47"/>
      <c r="U232" s="47"/>
      <c r="V232" s="49"/>
      <c r="W232" s="49"/>
      <c r="X232" s="49"/>
      <c r="Y232" s="49"/>
      <c r="Z232" s="49"/>
      <c r="AA232" s="49"/>
      <c r="AB232" s="49"/>
    </row>
    <row r="233" spans="1:28" x14ac:dyDescent="0.25">
      <c r="A233" s="4"/>
      <c r="B233" s="4"/>
      <c r="C233" s="4"/>
      <c r="D233" s="4"/>
      <c r="E233" s="4"/>
      <c r="F233" s="4"/>
      <c r="G233" s="4"/>
      <c r="H233" s="4"/>
      <c r="I233" s="4"/>
      <c r="J233" s="4"/>
      <c r="K233" s="42"/>
      <c r="L233" s="42"/>
      <c r="M233" s="42"/>
      <c r="N233" s="42"/>
      <c r="O233" s="42"/>
      <c r="P233" s="42"/>
      <c r="Q233" s="42"/>
      <c r="R233" s="42"/>
      <c r="S233" s="42"/>
      <c r="T233" s="47"/>
      <c r="U233" s="47"/>
      <c r="V233" s="49"/>
      <c r="W233" s="49"/>
      <c r="X233" s="49"/>
      <c r="Y233" s="49"/>
      <c r="Z233" s="49"/>
      <c r="AA233" s="49"/>
      <c r="AB233" s="49"/>
    </row>
    <row r="234" spans="1:28" x14ac:dyDescent="0.25">
      <c r="A234" s="4"/>
      <c r="B234" s="4"/>
      <c r="C234" s="4"/>
      <c r="D234" s="4"/>
      <c r="E234" s="4"/>
      <c r="F234" s="4"/>
      <c r="G234" s="4"/>
      <c r="H234" s="4"/>
      <c r="I234" s="4"/>
      <c r="J234" s="4"/>
      <c r="K234" s="42"/>
      <c r="L234" s="42"/>
      <c r="M234" s="42"/>
      <c r="N234" s="42"/>
      <c r="O234" s="42"/>
      <c r="P234" s="42"/>
      <c r="Q234" s="42"/>
      <c r="R234" s="42"/>
      <c r="S234" s="42"/>
      <c r="T234" s="47"/>
      <c r="U234" s="47"/>
      <c r="V234" s="49"/>
      <c r="W234" s="49"/>
      <c r="X234" s="49"/>
      <c r="Y234" s="49"/>
      <c r="Z234" s="49"/>
      <c r="AA234" s="49"/>
      <c r="AB234" s="49"/>
    </row>
    <row r="235" spans="1:28" x14ac:dyDescent="0.25">
      <c r="A235" s="4"/>
      <c r="B235" s="4"/>
      <c r="C235" s="4"/>
      <c r="D235" s="4"/>
      <c r="E235" s="4"/>
      <c r="F235" s="4"/>
      <c r="G235" s="4"/>
      <c r="H235" s="4"/>
      <c r="I235" s="4"/>
      <c r="J235" s="4"/>
      <c r="K235" s="42"/>
      <c r="L235" s="42"/>
      <c r="M235" s="42"/>
      <c r="N235" s="42"/>
      <c r="O235" s="42"/>
      <c r="P235" s="42"/>
      <c r="Q235" s="42"/>
      <c r="R235" s="42"/>
      <c r="S235" s="42"/>
      <c r="T235" s="47"/>
      <c r="U235" s="47"/>
      <c r="V235" s="49"/>
      <c r="W235" s="49"/>
      <c r="X235" s="49"/>
      <c r="Y235" s="49"/>
      <c r="Z235" s="49"/>
      <c r="AA235" s="49"/>
      <c r="AB235" s="49"/>
    </row>
    <row r="236" spans="1:28" x14ac:dyDescent="0.25">
      <c r="A236" s="4"/>
      <c r="B236" s="4"/>
      <c r="C236" s="4"/>
      <c r="D236" s="4"/>
      <c r="E236" s="4"/>
      <c r="F236" s="4"/>
      <c r="G236" s="4"/>
      <c r="H236" s="4"/>
      <c r="I236" s="4"/>
      <c r="J236" s="4"/>
      <c r="K236" s="42"/>
      <c r="L236" s="42"/>
      <c r="M236" s="42"/>
      <c r="N236" s="42"/>
      <c r="O236" s="42"/>
      <c r="P236" s="42"/>
      <c r="Q236" s="42"/>
      <c r="R236" s="42"/>
      <c r="S236" s="42"/>
      <c r="T236" s="47"/>
      <c r="U236" s="47"/>
      <c r="V236" s="49"/>
      <c r="W236" s="49"/>
      <c r="X236" s="49"/>
      <c r="Y236" s="49"/>
      <c r="Z236" s="49"/>
      <c r="AA236" s="49"/>
      <c r="AB236" s="49"/>
    </row>
    <row r="237" spans="1:28" x14ac:dyDescent="0.25">
      <c r="A237" s="4"/>
      <c r="B237" s="4"/>
      <c r="C237" s="4"/>
      <c r="D237" s="4"/>
      <c r="E237" s="4"/>
      <c r="F237" s="4"/>
      <c r="G237" s="4"/>
      <c r="H237" s="4"/>
      <c r="I237" s="4"/>
      <c r="J237" s="4"/>
      <c r="K237" s="42"/>
      <c r="L237" s="42"/>
      <c r="M237" s="42"/>
      <c r="N237" s="42"/>
      <c r="O237" s="42"/>
      <c r="P237" s="42"/>
      <c r="Q237" s="42"/>
      <c r="R237" s="42"/>
      <c r="S237" s="42"/>
      <c r="T237" s="47"/>
      <c r="U237" s="47"/>
      <c r="V237" s="49"/>
      <c r="W237" s="49"/>
      <c r="X237" s="49"/>
      <c r="Y237" s="49"/>
      <c r="Z237" s="49"/>
      <c r="AA237" s="49"/>
      <c r="AB237" s="49"/>
    </row>
    <row r="238" spans="1:28" x14ac:dyDescent="0.25">
      <c r="A238" s="4"/>
      <c r="B238" s="4"/>
      <c r="C238" s="4"/>
      <c r="D238" s="4"/>
      <c r="E238" s="4"/>
      <c r="F238" s="4"/>
      <c r="G238" s="4"/>
      <c r="H238" s="4"/>
      <c r="I238" s="4"/>
      <c r="J238" s="4"/>
      <c r="K238" s="42"/>
      <c r="L238" s="42"/>
      <c r="M238" s="42"/>
      <c r="N238" s="42"/>
      <c r="O238" s="42"/>
      <c r="P238" s="42"/>
      <c r="Q238" s="42"/>
      <c r="R238" s="42"/>
      <c r="S238" s="42"/>
      <c r="T238" s="47"/>
      <c r="U238" s="47"/>
      <c r="V238" s="49"/>
      <c r="W238" s="49"/>
      <c r="X238" s="49"/>
      <c r="Y238" s="49"/>
      <c r="Z238" s="49"/>
      <c r="AA238" s="49"/>
      <c r="AB238" s="49"/>
    </row>
    <row r="239" spans="1:28" x14ac:dyDescent="0.25">
      <c r="A239" s="4"/>
      <c r="B239" s="4"/>
      <c r="C239" s="4"/>
      <c r="D239" s="4"/>
      <c r="E239" s="4"/>
      <c r="F239" s="4"/>
      <c r="G239" s="4"/>
      <c r="H239" s="4"/>
      <c r="I239" s="4"/>
      <c r="J239" s="4"/>
      <c r="K239" s="42"/>
      <c r="L239" s="42"/>
      <c r="M239" s="42"/>
      <c r="N239" s="42"/>
      <c r="O239" s="42"/>
      <c r="P239" s="42"/>
      <c r="Q239" s="42"/>
      <c r="R239" s="42"/>
      <c r="S239" s="42"/>
      <c r="T239" s="47"/>
      <c r="U239" s="47"/>
      <c r="V239" s="49"/>
      <c r="W239" s="49"/>
      <c r="X239" s="49"/>
      <c r="Y239" s="49"/>
      <c r="Z239" s="49"/>
      <c r="AA239" s="49"/>
      <c r="AB239" s="49"/>
    </row>
    <row r="240" spans="1:28" x14ac:dyDescent="0.25">
      <c r="A240" s="4"/>
      <c r="B240" s="4"/>
      <c r="C240" s="4"/>
      <c r="D240" s="4"/>
      <c r="E240" s="4"/>
      <c r="F240" s="4"/>
      <c r="G240" s="4"/>
      <c r="H240" s="4"/>
      <c r="I240" s="4"/>
      <c r="J240" s="4"/>
      <c r="K240" s="42"/>
      <c r="L240" s="42"/>
      <c r="M240" s="42"/>
      <c r="N240" s="42"/>
      <c r="O240" s="42"/>
      <c r="P240" s="42"/>
      <c r="Q240" s="42"/>
      <c r="R240" s="42"/>
      <c r="S240" s="42"/>
      <c r="T240" s="47"/>
      <c r="U240" s="47"/>
      <c r="V240" s="49"/>
      <c r="W240" s="49"/>
      <c r="X240" s="49"/>
      <c r="Y240" s="49"/>
      <c r="Z240" s="49"/>
      <c r="AA240" s="49"/>
      <c r="AB240" s="49"/>
    </row>
    <row r="241" spans="1:28" x14ac:dyDescent="0.25">
      <c r="A241" s="4"/>
      <c r="B241" s="4"/>
      <c r="C241" s="4"/>
      <c r="D241" s="4"/>
      <c r="E241" s="4"/>
      <c r="F241" s="4"/>
      <c r="G241" s="4"/>
      <c r="H241" s="4"/>
      <c r="I241" s="4"/>
      <c r="J241" s="4"/>
      <c r="K241" s="42"/>
      <c r="L241" s="42"/>
      <c r="M241" s="42"/>
      <c r="N241" s="42"/>
      <c r="O241" s="42"/>
      <c r="P241" s="42"/>
      <c r="Q241" s="42"/>
      <c r="R241" s="42"/>
      <c r="S241" s="42"/>
      <c r="T241" s="47"/>
      <c r="U241" s="47"/>
      <c r="V241" s="49"/>
      <c r="W241" s="49"/>
      <c r="X241" s="49"/>
      <c r="Y241" s="49"/>
      <c r="Z241" s="49"/>
      <c r="AA241" s="49"/>
      <c r="AB241" s="49"/>
    </row>
    <row r="242" spans="1:28" x14ac:dyDescent="0.25">
      <c r="A242" s="4"/>
      <c r="B242" s="4"/>
      <c r="C242" s="4"/>
      <c r="D242" s="4"/>
      <c r="E242" s="4"/>
      <c r="F242" s="4"/>
      <c r="G242" s="4"/>
      <c r="H242" s="4"/>
      <c r="I242" s="4"/>
      <c r="J242" s="4"/>
      <c r="K242" s="42"/>
      <c r="L242" s="42"/>
      <c r="M242" s="42"/>
      <c r="N242" s="42"/>
      <c r="O242" s="42"/>
      <c r="P242" s="42"/>
      <c r="Q242" s="42"/>
      <c r="R242" s="42"/>
      <c r="S242" s="42"/>
      <c r="T242" s="47"/>
      <c r="U242" s="47"/>
      <c r="V242" s="49"/>
      <c r="W242" s="49"/>
      <c r="X242" s="49"/>
      <c r="Y242" s="49"/>
      <c r="Z242" s="49"/>
      <c r="AA242" s="49"/>
      <c r="AB242" s="49"/>
    </row>
    <row r="243" spans="1:28" x14ac:dyDescent="0.25">
      <c r="A243" s="4"/>
      <c r="B243" s="4"/>
      <c r="C243" s="4"/>
      <c r="D243" s="4"/>
      <c r="E243" s="4"/>
      <c r="F243" s="4"/>
      <c r="G243" s="4"/>
      <c r="H243" s="4"/>
      <c r="I243" s="4"/>
      <c r="J243" s="4"/>
      <c r="K243" s="42"/>
      <c r="L243" s="42"/>
      <c r="M243" s="42"/>
      <c r="N243" s="42"/>
      <c r="O243" s="42"/>
      <c r="P243" s="42"/>
      <c r="Q243" s="42"/>
      <c r="R243" s="42"/>
      <c r="S243" s="42"/>
      <c r="T243" s="47"/>
      <c r="U243" s="47"/>
      <c r="V243" s="49"/>
      <c r="W243" s="49"/>
      <c r="X243" s="49"/>
      <c r="Y243" s="49"/>
      <c r="Z243" s="49"/>
      <c r="AA243" s="49"/>
      <c r="AB243" s="49"/>
    </row>
    <row r="244" spans="1:28" x14ac:dyDescent="0.25">
      <c r="A244" s="4"/>
      <c r="B244" s="4"/>
      <c r="C244" s="4"/>
      <c r="D244" s="4"/>
      <c r="E244" s="4"/>
      <c r="F244" s="4"/>
      <c r="G244" s="4"/>
      <c r="H244" s="4"/>
      <c r="I244" s="4"/>
      <c r="J244" s="4"/>
      <c r="K244" s="42"/>
      <c r="L244" s="42"/>
      <c r="M244" s="42"/>
      <c r="N244" s="42"/>
      <c r="O244" s="42"/>
      <c r="P244" s="42"/>
      <c r="Q244" s="42"/>
      <c r="R244" s="42"/>
      <c r="S244" s="42"/>
      <c r="T244" s="47"/>
      <c r="U244" s="47"/>
      <c r="V244" s="49"/>
      <c r="W244" s="49"/>
      <c r="X244" s="49"/>
      <c r="Y244" s="49"/>
      <c r="Z244" s="49"/>
      <c r="AA244" s="49"/>
      <c r="AB244" s="49"/>
    </row>
    <row r="245" spans="1:28" x14ac:dyDescent="0.25">
      <c r="A245" s="4"/>
      <c r="B245" s="4"/>
      <c r="C245" s="4"/>
      <c r="D245" s="4"/>
      <c r="E245" s="4"/>
      <c r="F245" s="4"/>
      <c r="G245" s="4"/>
      <c r="H245" s="4"/>
      <c r="I245" s="4"/>
      <c r="J245" s="4"/>
      <c r="K245" s="42"/>
      <c r="L245" s="42"/>
      <c r="M245" s="42"/>
      <c r="N245" s="42"/>
      <c r="O245" s="42"/>
      <c r="P245" s="42"/>
      <c r="Q245" s="42"/>
      <c r="R245" s="42"/>
      <c r="S245" s="42"/>
      <c r="T245" s="47"/>
      <c r="U245" s="47"/>
      <c r="V245" s="49"/>
      <c r="W245" s="49"/>
      <c r="X245" s="49"/>
      <c r="Y245" s="49"/>
      <c r="Z245" s="49"/>
      <c r="AA245" s="49"/>
      <c r="AB245" s="49"/>
    </row>
    <row r="246" spans="1:28" x14ac:dyDescent="0.25">
      <c r="A246" s="4"/>
      <c r="B246" s="4"/>
      <c r="C246" s="4"/>
      <c r="D246" s="4"/>
      <c r="E246" s="4"/>
      <c r="F246" s="4"/>
      <c r="G246" s="4"/>
      <c r="H246" s="4"/>
      <c r="I246" s="4"/>
      <c r="J246" s="4"/>
      <c r="K246" s="42"/>
      <c r="L246" s="42"/>
      <c r="M246" s="42"/>
      <c r="N246" s="42"/>
      <c r="O246" s="42"/>
      <c r="P246" s="42"/>
      <c r="Q246" s="42"/>
      <c r="R246" s="42"/>
      <c r="S246" s="42"/>
      <c r="T246" s="47"/>
      <c r="U246" s="47"/>
      <c r="V246" s="49"/>
      <c r="W246" s="49"/>
      <c r="X246" s="49"/>
      <c r="Y246" s="49"/>
      <c r="Z246" s="49"/>
      <c r="AA246" s="49"/>
      <c r="AB246" s="49"/>
    </row>
    <row r="247" spans="1:28" x14ac:dyDescent="0.25">
      <c r="A247" s="4"/>
      <c r="B247" s="4"/>
      <c r="C247" s="4"/>
      <c r="D247" s="4"/>
      <c r="E247" s="4"/>
      <c r="F247" s="4"/>
      <c r="G247" s="4"/>
      <c r="H247" s="4"/>
      <c r="I247" s="4"/>
      <c r="J247" s="4"/>
      <c r="K247" s="42"/>
      <c r="L247" s="42"/>
      <c r="M247" s="42"/>
      <c r="N247" s="42"/>
      <c r="O247" s="42"/>
      <c r="P247" s="42"/>
      <c r="Q247" s="42"/>
      <c r="R247" s="42"/>
      <c r="S247" s="42"/>
      <c r="T247" s="47"/>
      <c r="U247" s="47"/>
      <c r="V247" s="49"/>
      <c r="W247" s="49"/>
      <c r="X247" s="49"/>
      <c r="Y247" s="49"/>
      <c r="Z247" s="49"/>
      <c r="AA247" s="49"/>
      <c r="AB247" s="49"/>
    </row>
    <row r="248" spans="1:28" x14ac:dyDescent="0.25">
      <c r="A248" s="4"/>
      <c r="B248" s="4"/>
      <c r="C248" s="4"/>
      <c r="D248" s="4"/>
      <c r="E248" s="4"/>
      <c r="F248" s="4"/>
      <c r="G248" s="4"/>
      <c r="H248" s="4"/>
      <c r="I248" s="4"/>
      <c r="J248" s="4"/>
      <c r="K248" s="42"/>
      <c r="L248" s="42"/>
      <c r="M248" s="42"/>
      <c r="N248" s="42"/>
      <c r="O248" s="42"/>
      <c r="P248" s="42"/>
      <c r="Q248" s="42"/>
      <c r="R248" s="42"/>
      <c r="S248" s="42"/>
      <c r="T248" s="47"/>
      <c r="U248" s="47"/>
      <c r="V248" s="49"/>
      <c r="W248" s="49"/>
      <c r="X248" s="49"/>
      <c r="Y248" s="49"/>
      <c r="Z248" s="49"/>
      <c r="AA248" s="49"/>
      <c r="AB248" s="49"/>
    </row>
    <row r="249" spans="1:28" x14ac:dyDescent="0.25">
      <c r="A249" s="4"/>
      <c r="B249" s="4"/>
      <c r="C249" s="4"/>
      <c r="D249" s="4"/>
      <c r="E249" s="4"/>
      <c r="F249" s="4"/>
      <c r="G249" s="4"/>
      <c r="H249" s="4"/>
      <c r="I249" s="4"/>
      <c r="J249" s="4"/>
      <c r="K249" s="42"/>
      <c r="L249" s="42"/>
      <c r="M249" s="42"/>
      <c r="N249" s="42"/>
      <c r="O249" s="42"/>
      <c r="P249" s="42"/>
      <c r="Q249" s="42"/>
      <c r="R249" s="42"/>
      <c r="S249" s="42"/>
      <c r="T249" s="47"/>
      <c r="U249" s="47"/>
      <c r="V249" s="49"/>
      <c r="W249" s="49"/>
      <c r="X249" s="49"/>
      <c r="Y249" s="49"/>
      <c r="Z249" s="49"/>
      <c r="AA249" s="49"/>
      <c r="AB249" s="49"/>
    </row>
    <row r="250" spans="1:28" x14ac:dyDescent="0.25">
      <c r="A250" s="4"/>
      <c r="B250" s="4"/>
      <c r="C250" s="4"/>
      <c r="D250" s="4"/>
      <c r="E250" s="4"/>
      <c r="F250" s="4"/>
      <c r="G250" s="4"/>
      <c r="H250" s="4"/>
      <c r="I250" s="4"/>
      <c r="J250" s="4"/>
      <c r="K250" s="42"/>
      <c r="L250" s="42"/>
      <c r="M250" s="42"/>
      <c r="N250" s="42"/>
      <c r="O250" s="42"/>
      <c r="P250" s="42"/>
      <c r="Q250" s="42"/>
      <c r="R250" s="42"/>
      <c r="S250" s="42"/>
      <c r="T250" s="47"/>
      <c r="U250" s="47"/>
      <c r="V250" s="49"/>
      <c r="W250" s="49"/>
      <c r="X250" s="49"/>
      <c r="Y250" s="49"/>
      <c r="Z250" s="49"/>
      <c r="AA250" s="49"/>
      <c r="AB250" s="49"/>
    </row>
    <row r="251" spans="1:28" x14ac:dyDescent="0.25">
      <c r="A251" s="4"/>
      <c r="B251" s="4"/>
      <c r="C251" s="4"/>
      <c r="D251" s="4"/>
      <c r="E251" s="4"/>
      <c r="F251" s="4"/>
      <c r="G251" s="4"/>
      <c r="H251" s="4"/>
      <c r="I251" s="4"/>
      <c r="J251" s="4"/>
      <c r="K251" s="42"/>
      <c r="L251" s="42"/>
      <c r="M251" s="42"/>
      <c r="N251" s="42"/>
      <c r="O251" s="42"/>
      <c r="P251" s="42"/>
      <c r="Q251" s="42"/>
      <c r="R251" s="42"/>
      <c r="S251" s="42"/>
      <c r="T251" s="47"/>
      <c r="U251" s="47"/>
      <c r="V251" s="49"/>
      <c r="W251" s="49"/>
      <c r="X251" s="49"/>
      <c r="Y251" s="49"/>
      <c r="Z251" s="49"/>
      <c r="AA251" s="49"/>
      <c r="AB251" s="49"/>
    </row>
    <row r="252" spans="1:28" x14ac:dyDescent="0.25">
      <c r="A252" s="4"/>
      <c r="B252" s="4"/>
      <c r="C252" s="4"/>
      <c r="D252" s="4"/>
      <c r="E252" s="4"/>
      <c r="F252" s="4"/>
      <c r="G252" s="4"/>
      <c r="H252" s="4"/>
      <c r="I252" s="4"/>
      <c r="J252" s="4"/>
      <c r="K252" s="42"/>
      <c r="L252" s="42"/>
      <c r="M252" s="42"/>
      <c r="N252" s="42"/>
      <c r="O252" s="42"/>
      <c r="P252" s="42"/>
      <c r="Q252" s="42"/>
      <c r="R252" s="42"/>
      <c r="S252" s="42"/>
      <c r="T252" s="47"/>
      <c r="U252" s="47"/>
      <c r="V252" s="49"/>
      <c r="W252" s="49"/>
      <c r="X252" s="49"/>
      <c r="Y252" s="49"/>
      <c r="Z252" s="49"/>
      <c r="AA252" s="49"/>
      <c r="AB252" s="49"/>
    </row>
    <row r="253" spans="1:28" x14ac:dyDescent="0.25">
      <c r="A253" s="4"/>
      <c r="B253" s="4"/>
      <c r="C253" s="4"/>
      <c r="D253" s="4"/>
      <c r="E253" s="4"/>
      <c r="F253" s="4"/>
      <c r="G253" s="4"/>
      <c r="H253" s="4"/>
      <c r="I253" s="4"/>
      <c r="J253" s="4"/>
      <c r="K253" s="42"/>
      <c r="L253" s="42"/>
      <c r="M253" s="42"/>
      <c r="N253" s="42"/>
      <c r="O253" s="42"/>
      <c r="P253" s="42"/>
      <c r="Q253" s="42"/>
      <c r="R253" s="42"/>
      <c r="S253" s="42"/>
      <c r="T253" s="47"/>
      <c r="U253" s="47"/>
      <c r="V253" s="49"/>
      <c r="W253" s="49"/>
      <c r="X253" s="49"/>
      <c r="Y253" s="49"/>
      <c r="Z253" s="49"/>
      <c r="AA253" s="49"/>
      <c r="AB253" s="49"/>
    </row>
    <row r="254" spans="1:28" x14ac:dyDescent="0.25">
      <c r="A254" s="4"/>
      <c r="B254" s="4"/>
      <c r="C254" s="4"/>
      <c r="D254" s="4"/>
      <c r="E254" s="4"/>
      <c r="F254" s="4"/>
      <c r="G254" s="4"/>
      <c r="H254" s="4"/>
      <c r="I254" s="4"/>
      <c r="J254" s="4"/>
      <c r="K254" s="42"/>
      <c r="L254" s="42"/>
      <c r="M254" s="42"/>
      <c r="N254" s="42"/>
      <c r="O254" s="42"/>
      <c r="P254" s="42"/>
      <c r="Q254" s="42"/>
      <c r="R254" s="42"/>
      <c r="S254" s="42"/>
      <c r="T254" s="47"/>
      <c r="U254" s="47"/>
      <c r="V254" s="49"/>
      <c r="W254" s="49"/>
      <c r="X254" s="49"/>
      <c r="Y254" s="49"/>
      <c r="Z254" s="49"/>
      <c r="AA254" s="49"/>
      <c r="AB254" s="49"/>
    </row>
    <row r="255" spans="1:28" x14ac:dyDescent="0.25">
      <c r="A255" s="4"/>
      <c r="B255" s="4"/>
      <c r="C255" s="4"/>
      <c r="D255" s="4"/>
      <c r="E255" s="4"/>
      <c r="F255" s="4"/>
      <c r="G255" s="4"/>
      <c r="H255" s="4"/>
      <c r="I255" s="4"/>
      <c r="J255" s="4"/>
      <c r="K255" s="42"/>
      <c r="L255" s="42"/>
      <c r="M255" s="42"/>
      <c r="N255" s="42"/>
      <c r="O255" s="42"/>
      <c r="P255" s="42"/>
      <c r="Q255" s="42"/>
      <c r="R255" s="42"/>
      <c r="S255" s="42"/>
      <c r="T255" s="47"/>
      <c r="U255" s="47"/>
      <c r="V255" s="49"/>
      <c r="W255" s="49"/>
      <c r="X255" s="49"/>
      <c r="Y255" s="49"/>
      <c r="Z255" s="49"/>
      <c r="AA255" s="49"/>
      <c r="AB255" s="49"/>
    </row>
    <row r="256" spans="1:28" x14ac:dyDescent="0.25">
      <c r="A256" s="4"/>
      <c r="B256" s="4"/>
      <c r="C256" s="4"/>
      <c r="D256" s="4"/>
      <c r="E256" s="4"/>
      <c r="F256" s="4"/>
      <c r="G256" s="4"/>
      <c r="H256" s="4"/>
      <c r="I256" s="4"/>
      <c r="J256" s="4"/>
      <c r="K256" s="42"/>
      <c r="L256" s="42"/>
      <c r="M256" s="42"/>
      <c r="N256" s="42"/>
      <c r="O256" s="42"/>
      <c r="P256" s="42"/>
      <c r="Q256" s="42"/>
      <c r="R256" s="42"/>
      <c r="S256" s="42"/>
      <c r="T256" s="47"/>
      <c r="U256" s="47"/>
      <c r="V256" s="49"/>
      <c r="W256" s="49"/>
      <c r="X256" s="49"/>
      <c r="Y256" s="49"/>
      <c r="Z256" s="49"/>
      <c r="AA256" s="49"/>
      <c r="AB256" s="49"/>
    </row>
    <row r="257" spans="1:28" x14ac:dyDescent="0.25">
      <c r="A257" s="4"/>
      <c r="B257" s="4"/>
      <c r="C257" s="4"/>
      <c r="D257" s="4"/>
      <c r="E257" s="4"/>
      <c r="F257" s="4"/>
      <c r="G257" s="4"/>
      <c r="H257" s="4"/>
      <c r="I257" s="4"/>
      <c r="J257" s="4"/>
      <c r="K257" s="42"/>
      <c r="L257" s="42"/>
      <c r="M257" s="42"/>
      <c r="N257" s="42"/>
      <c r="O257" s="42"/>
      <c r="P257" s="42"/>
      <c r="Q257" s="42"/>
      <c r="R257" s="42"/>
      <c r="S257" s="42"/>
      <c r="T257" s="47"/>
      <c r="U257" s="47"/>
      <c r="V257" s="49"/>
      <c r="W257" s="49"/>
      <c r="X257" s="49"/>
      <c r="Y257" s="49"/>
      <c r="Z257" s="49"/>
      <c r="AA257" s="49"/>
      <c r="AB257" s="49"/>
    </row>
    <row r="258" spans="1:28" x14ac:dyDescent="0.25">
      <c r="A258" s="4"/>
      <c r="B258" s="4"/>
      <c r="C258" s="4"/>
      <c r="D258" s="4"/>
      <c r="E258" s="4"/>
      <c r="F258" s="4"/>
      <c r="G258" s="4"/>
      <c r="H258" s="4"/>
      <c r="I258" s="4"/>
      <c r="J258" s="4"/>
      <c r="K258" s="42"/>
      <c r="L258" s="42"/>
      <c r="M258" s="42"/>
      <c r="N258" s="42"/>
      <c r="O258" s="42"/>
      <c r="P258" s="42"/>
      <c r="Q258" s="42"/>
      <c r="R258" s="42"/>
      <c r="S258" s="42"/>
      <c r="T258" s="47"/>
      <c r="U258" s="47"/>
      <c r="V258" s="49"/>
      <c r="W258" s="49"/>
      <c r="X258" s="49"/>
      <c r="Y258" s="49"/>
      <c r="Z258" s="49"/>
      <c r="AA258" s="49"/>
      <c r="AB258" s="49"/>
    </row>
    <row r="259" spans="1:28" x14ac:dyDescent="0.25">
      <c r="A259" s="4"/>
      <c r="B259" s="4"/>
      <c r="C259" s="4"/>
      <c r="D259" s="4"/>
      <c r="E259" s="4"/>
      <c r="F259" s="4"/>
      <c r="G259" s="4"/>
      <c r="H259" s="4"/>
      <c r="I259" s="4"/>
      <c r="J259" s="4"/>
      <c r="K259" s="42"/>
      <c r="L259" s="42"/>
      <c r="M259" s="42"/>
      <c r="N259" s="42"/>
      <c r="O259" s="42"/>
      <c r="P259" s="42"/>
      <c r="Q259" s="42"/>
      <c r="R259" s="42"/>
      <c r="S259" s="42"/>
      <c r="T259" s="47"/>
      <c r="U259" s="47"/>
      <c r="V259" s="49"/>
      <c r="W259" s="49"/>
      <c r="X259" s="49"/>
      <c r="Y259" s="49"/>
      <c r="Z259" s="49"/>
      <c r="AA259" s="49"/>
      <c r="AB259" s="49"/>
    </row>
    <row r="260" spans="1:28" x14ac:dyDescent="0.25">
      <c r="A260" s="4"/>
      <c r="B260" s="4"/>
      <c r="C260" s="4"/>
      <c r="D260" s="4"/>
      <c r="E260" s="4"/>
      <c r="F260" s="4"/>
      <c r="G260" s="4"/>
      <c r="H260" s="4"/>
      <c r="I260" s="4"/>
      <c r="J260" s="4"/>
      <c r="K260" s="42"/>
      <c r="L260" s="42"/>
      <c r="M260" s="42"/>
      <c r="N260" s="42"/>
      <c r="O260" s="42"/>
      <c r="P260" s="42"/>
      <c r="Q260" s="42"/>
      <c r="R260" s="42"/>
      <c r="S260" s="42"/>
      <c r="T260" s="47"/>
      <c r="U260" s="47"/>
      <c r="V260" s="49"/>
      <c r="W260" s="49"/>
      <c r="X260" s="49"/>
      <c r="Y260" s="49"/>
      <c r="Z260" s="49"/>
      <c r="AA260" s="49"/>
      <c r="AB260" s="49"/>
    </row>
    <row r="261" spans="1:28" x14ac:dyDescent="0.25">
      <c r="A261" s="4"/>
      <c r="B261" s="4"/>
      <c r="C261" s="4"/>
      <c r="D261" s="4"/>
      <c r="E261" s="4"/>
      <c r="F261" s="4"/>
      <c r="G261" s="4"/>
      <c r="H261" s="4"/>
      <c r="I261" s="4"/>
      <c r="J261" s="4"/>
      <c r="K261" s="42"/>
      <c r="L261" s="42"/>
      <c r="M261" s="42"/>
      <c r="N261" s="42"/>
      <c r="O261" s="42"/>
      <c r="P261" s="42"/>
      <c r="Q261" s="42"/>
      <c r="R261" s="42"/>
      <c r="S261" s="42"/>
      <c r="T261" s="47"/>
      <c r="U261" s="47"/>
      <c r="V261" s="49"/>
      <c r="W261" s="49"/>
      <c r="X261" s="49"/>
      <c r="Y261" s="49"/>
      <c r="Z261" s="49"/>
      <c r="AA261" s="49"/>
      <c r="AB261" s="49"/>
    </row>
    <row r="262" spans="1:28" x14ac:dyDescent="0.25">
      <c r="A262" s="4"/>
      <c r="B262" s="4"/>
      <c r="C262" s="4"/>
      <c r="D262" s="4"/>
      <c r="E262" s="4"/>
      <c r="F262" s="4"/>
      <c r="G262" s="4"/>
      <c r="H262" s="4"/>
      <c r="I262" s="4"/>
      <c r="J262" s="4"/>
      <c r="K262" s="42"/>
      <c r="L262" s="42"/>
      <c r="M262" s="42"/>
      <c r="N262" s="42"/>
      <c r="O262" s="42"/>
      <c r="P262" s="42"/>
      <c r="Q262" s="42"/>
      <c r="R262" s="42"/>
      <c r="S262" s="42"/>
      <c r="T262" s="47"/>
      <c r="U262" s="47"/>
      <c r="V262" s="49"/>
      <c r="W262" s="49"/>
      <c r="X262" s="49"/>
      <c r="Y262" s="49"/>
      <c r="Z262" s="49"/>
      <c r="AA262" s="49"/>
      <c r="AB262" s="49"/>
    </row>
    <row r="263" spans="1:28" x14ac:dyDescent="0.25">
      <c r="A263" s="4"/>
      <c r="B263" s="4"/>
      <c r="C263" s="4"/>
      <c r="D263" s="4"/>
      <c r="E263" s="4"/>
      <c r="F263" s="4"/>
      <c r="G263" s="4"/>
      <c r="H263" s="4"/>
      <c r="I263" s="4"/>
      <c r="J263" s="4"/>
      <c r="K263" s="42"/>
      <c r="L263" s="42"/>
      <c r="M263" s="42"/>
      <c r="N263" s="42"/>
      <c r="O263" s="42"/>
      <c r="P263" s="42"/>
      <c r="Q263" s="42"/>
      <c r="R263" s="42"/>
      <c r="S263" s="42"/>
      <c r="T263" s="47"/>
      <c r="U263" s="47"/>
      <c r="V263" s="49"/>
      <c r="W263" s="49"/>
      <c r="X263" s="49"/>
      <c r="Y263" s="49"/>
      <c r="Z263" s="49"/>
      <c r="AA263" s="49"/>
      <c r="AB263" s="49"/>
    </row>
    <row r="264" spans="1:28" x14ac:dyDescent="0.25">
      <c r="A264" s="4"/>
      <c r="B264" s="4"/>
      <c r="C264" s="4"/>
      <c r="D264" s="4"/>
      <c r="E264" s="4"/>
      <c r="F264" s="4"/>
      <c r="G264" s="4"/>
      <c r="H264" s="4"/>
      <c r="I264" s="4"/>
      <c r="J264" s="4"/>
      <c r="K264" s="42"/>
      <c r="L264" s="42"/>
      <c r="M264" s="42"/>
      <c r="N264" s="42"/>
      <c r="O264" s="42"/>
      <c r="P264" s="42"/>
      <c r="Q264" s="42"/>
      <c r="R264" s="42"/>
      <c r="S264" s="42"/>
      <c r="T264" s="47"/>
      <c r="U264" s="47"/>
      <c r="V264" s="49"/>
      <c r="W264" s="49"/>
      <c r="X264" s="49"/>
      <c r="Y264" s="49"/>
      <c r="Z264" s="49"/>
      <c r="AA264" s="49"/>
      <c r="AB264" s="49"/>
    </row>
    <row r="265" spans="1:28" x14ac:dyDescent="0.25">
      <c r="A265" s="4"/>
      <c r="B265" s="4"/>
      <c r="C265" s="4"/>
      <c r="D265" s="4"/>
      <c r="E265" s="4"/>
      <c r="F265" s="4"/>
      <c r="G265" s="4"/>
      <c r="H265" s="4"/>
      <c r="I265" s="4"/>
      <c r="J265" s="4"/>
      <c r="K265" s="42"/>
      <c r="L265" s="42"/>
      <c r="M265" s="42"/>
      <c r="N265" s="42"/>
      <c r="O265" s="42"/>
      <c r="P265" s="42"/>
      <c r="Q265" s="42"/>
      <c r="R265" s="42"/>
      <c r="S265" s="42"/>
      <c r="T265" s="47"/>
      <c r="U265" s="47"/>
      <c r="V265" s="49"/>
      <c r="W265" s="49"/>
      <c r="X265" s="49"/>
      <c r="Y265" s="49"/>
      <c r="Z265" s="49"/>
      <c r="AA265" s="49"/>
      <c r="AB265" s="49"/>
    </row>
    <row r="266" spans="1:28" x14ac:dyDescent="0.25">
      <c r="A266" s="4"/>
      <c r="B266" s="4"/>
      <c r="C266" s="4"/>
      <c r="D266" s="4"/>
      <c r="E266" s="4"/>
      <c r="F266" s="4"/>
      <c r="G266" s="4"/>
      <c r="H266" s="4"/>
      <c r="I266" s="4"/>
      <c r="J266" s="4"/>
      <c r="K266" s="42"/>
      <c r="L266" s="42"/>
      <c r="M266" s="42"/>
      <c r="N266" s="42"/>
      <c r="O266" s="42"/>
      <c r="P266" s="42"/>
      <c r="Q266" s="42"/>
      <c r="R266" s="42"/>
      <c r="S266" s="42"/>
      <c r="T266" s="47"/>
      <c r="U266" s="47"/>
      <c r="V266" s="49"/>
      <c r="W266" s="49"/>
      <c r="X266" s="49"/>
      <c r="Y266" s="49"/>
      <c r="Z266" s="49"/>
      <c r="AA266" s="49"/>
      <c r="AB266" s="49"/>
    </row>
    <row r="267" spans="1:28" x14ac:dyDescent="0.25">
      <c r="A267" s="4"/>
      <c r="B267" s="4"/>
      <c r="C267" s="4"/>
      <c r="D267" s="4"/>
      <c r="E267" s="4"/>
      <c r="F267" s="4"/>
      <c r="G267" s="4"/>
      <c r="H267" s="4"/>
      <c r="I267" s="4"/>
      <c r="J267" s="4"/>
      <c r="K267" s="42"/>
      <c r="L267" s="42"/>
      <c r="M267" s="42"/>
      <c r="N267" s="42"/>
      <c r="O267" s="42"/>
      <c r="P267" s="42"/>
      <c r="Q267" s="42"/>
      <c r="R267" s="42"/>
      <c r="S267" s="42"/>
      <c r="T267" s="47"/>
      <c r="U267" s="47"/>
      <c r="V267" s="49"/>
      <c r="W267" s="49"/>
      <c r="X267" s="49"/>
      <c r="Y267" s="49"/>
      <c r="Z267" s="49"/>
      <c r="AA267" s="49"/>
      <c r="AB267" s="49"/>
    </row>
    <row r="268" spans="1:28" x14ac:dyDescent="0.25">
      <c r="A268" s="4"/>
      <c r="B268" s="4"/>
      <c r="C268" s="4"/>
      <c r="D268" s="4"/>
      <c r="E268" s="4"/>
      <c r="F268" s="4"/>
      <c r="G268" s="4"/>
      <c r="H268" s="4"/>
      <c r="I268" s="4"/>
      <c r="J268" s="4"/>
      <c r="K268" s="42"/>
      <c r="L268" s="42"/>
      <c r="M268" s="42"/>
      <c r="N268" s="42"/>
      <c r="O268" s="42"/>
      <c r="P268" s="42"/>
      <c r="Q268" s="42"/>
      <c r="R268" s="42"/>
      <c r="S268" s="42"/>
      <c r="T268" s="47"/>
      <c r="U268" s="47"/>
      <c r="V268" s="49"/>
      <c r="W268" s="49"/>
      <c r="X268" s="49"/>
      <c r="Y268" s="49"/>
      <c r="Z268" s="49"/>
      <c r="AA268" s="49"/>
      <c r="AB268" s="49"/>
    </row>
    <row r="269" spans="1:28" x14ac:dyDescent="0.25">
      <c r="A269" s="4"/>
      <c r="B269" s="4"/>
      <c r="C269" s="4"/>
      <c r="D269" s="4"/>
      <c r="E269" s="4"/>
      <c r="F269" s="4"/>
      <c r="G269" s="4"/>
      <c r="H269" s="4"/>
      <c r="I269" s="4"/>
      <c r="J269" s="4"/>
      <c r="K269" s="42"/>
      <c r="L269" s="42"/>
      <c r="M269" s="42"/>
      <c r="N269" s="42"/>
      <c r="O269" s="42"/>
      <c r="P269" s="42"/>
      <c r="Q269" s="42"/>
      <c r="R269" s="42"/>
      <c r="S269" s="42"/>
      <c r="T269" s="47"/>
      <c r="U269" s="47"/>
      <c r="V269" s="49"/>
      <c r="W269" s="49"/>
      <c r="X269" s="49"/>
      <c r="Y269" s="49"/>
      <c r="Z269" s="49"/>
      <c r="AA269" s="49"/>
      <c r="AB269" s="49"/>
    </row>
    <row r="270" spans="1:28" x14ac:dyDescent="0.25">
      <c r="A270" s="4"/>
      <c r="B270" s="4"/>
      <c r="C270" s="4"/>
      <c r="D270" s="4"/>
      <c r="E270" s="4"/>
      <c r="F270" s="4"/>
      <c r="G270" s="4"/>
      <c r="H270" s="4"/>
      <c r="I270" s="4"/>
      <c r="J270" s="4"/>
      <c r="K270" s="42"/>
      <c r="L270" s="42"/>
      <c r="M270" s="42"/>
      <c r="N270" s="42"/>
      <c r="O270" s="42"/>
      <c r="P270" s="42"/>
      <c r="Q270" s="42"/>
      <c r="R270" s="42"/>
      <c r="S270" s="42"/>
      <c r="T270" s="47"/>
      <c r="U270" s="47"/>
      <c r="V270" s="49"/>
      <c r="W270" s="49"/>
      <c r="X270" s="49"/>
      <c r="Y270" s="49"/>
      <c r="Z270" s="49"/>
      <c r="AA270" s="49"/>
      <c r="AB270" s="49"/>
    </row>
    <row r="271" spans="1:28" x14ac:dyDescent="0.25">
      <c r="A271" s="4"/>
      <c r="B271" s="4"/>
      <c r="C271" s="4"/>
      <c r="D271" s="4"/>
      <c r="E271" s="4"/>
      <c r="F271" s="4"/>
      <c r="G271" s="4"/>
      <c r="H271" s="4"/>
      <c r="I271" s="4"/>
      <c r="J271" s="4"/>
      <c r="K271" s="42"/>
      <c r="L271" s="42"/>
      <c r="M271" s="42"/>
      <c r="N271" s="42"/>
      <c r="O271" s="42"/>
      <c r="P271" s="42"/>
      <c r="Q271" s="42"/>
      <c r="R271" s="42"/>
      <c r="S271" s="42"/>
      <c r="T271" s="47"/>
      <c r="U271" s="47"/>
      <c r="V271" s="49"/>
      <c r="W271" s="49"/>
      <c r="X271" s="49"/>
      <c r="Y271" s="49"/>
      <c r="Z271" s="49"/>
      <c r="AA271" s="49"/>
      <c r="AB271" s="49"/>
    </row>
    <row r="272" spans="1:28" x14ac:dyDescent="0.25">
      <c r="A272" s="4"/>
      <c r="B272" s="4"/>
      <c r="C272" s="4"/>
      <c r="D272" s="4"/>
      <c r="E272" s="4"/>
      <c r="F272" s="4"/>
      <c r="G272" s="4"/>
      <c r="H272" s="4"/>
      <c r="I272" s="4"/>
      <c r="J272" s="4"/>
      <c r="K272" s="42"/>
      <c r="L272" s="42"/>
      <c r="M272" s="42"/>
      <c r="N272" s="42"/>
      <c r="O272" s="42"/>
      <c r="P272" s="42"/>
      <c r="Q272" s="42"/>
      <c r="R272" s="42"/>
      <c r="S272" s="42"/>
      <c r="T272" s="47"/>
      <c r="U272" s="47"/>
      <c r="V272" s="49"/>
      <c r="W272" s="49"/>
      <c r="X272" s="49"/>
      <c r="Y272" s="49"/>
      <c r="Z272" s="49"/>
      <c r="AA272" s="49"/>
      <c r="AB272" s="49"/>
    </row>
    <row r="273" spans="1:28" x14ac:dyDescent="0.25">
      <c r="A273" s="4"/>
      <c r="B273" s="4"/>
      <c r="C273" s="4"/>
      <c r="D273" s="4"/>
      <c r="E273" s="4"/>
      <c r="F273" s="4"/>
      <c r="G273" s="4"/>
      <c r="H273" s="4"/>
      <c r="I273" s="4"/>
      <c r="J273" s="4"/>
      <c r="K273" s="42"/>
      <c r="L273" s="42"/>
      <c r="M273" s="42"/>
      <c r="N273" s="42"/>
      <c r="O273" s="42"/>
      <c r="P273" s="42"/>
      <c r="Q273" s="42"/>
      <c r="R273" s="42"/>
      <c r="S273" s="42"/>
      <c r="T273" s="47"/>
      <c r="U273" s="47"/>
      <c r="V273" s="49"/>
      <c r="W273" s="49"/>
      <c r="X273" s="49"/>
      <c r="Y273" s="49"/>
      <c r="Z273" s="49"/>
      <c r="AA273" s="49"/>
      <c r="AB273" s="49"/>
    </row>
    <row r="274" spans="1:28" x14ac:dyDescent="0.25">
      <c r="A274" s="4"/>
      <c r="B274" s="4"/>
      <c r="C274" s="4"/>
      <c r="D274" s="4"/>
      <c r="E274" s="4"/>
      <c r="F274" s="4"/>
      <c r="G274" s="4"/>
      <c r="H274" s="4"/>
      <c r="I274" s="4"/>
      <c r="J274" s="4"/>
      <c r="K274" s="42"/>
      <c r="L274" s="42"/>
      <c r="M274" s="42"/>
      <c r="N274" s="42"/>
      <c r="O274" s="42"/>
      <c r="P274" s="42"/>
      <c r="Q274" s="42"/>
      <c r="R274" s="42"/>
      <c r="S274" s="42"/>
      <c r="T274" s="47"/>
      <c r="U274" s="47"/>
      <c r="V274" s="49"/>
      <c r="W274" s="49"/>
      <c r="X274" s="49"/>
      <c r="Y274" s="49"/>
      <c r="Z274" s="49"/>
      <c r="AA274" s="49"/>
      <c r="AB274" s="49"/>
    </row>
    <row r="275" spans="1:28" x14ac:dyDescent="0.25">
      <c r="A275" s="4"/>
      <c r="B275" s="4"/>
      <c r="C275" s="4"/>
      <c r="D275" s="4"/>
      <c r="E275" s="4"/>
      <c r="F275" s="4"/>
      <c r="G275" s="4"/>
      <c r="H275" s="4"/>
      <c r="I275" s="4"/>
      <c r="J275" s="4"/>
      <c r="K275" s="42"/>
      <c r="L275" s="42"/>
      <c r="M275" s="42"/>
      <c r="N275" s="42"/>
      <c r="O275" s="42"/>
      <c r="P275" s="42"/>
      <c r="Q275" s="42"/>
      <c r="R275" s="42"/>
      <c r="S275" s="42"/>
      <c r="T275" s="47"/>
      <c r="U275" s="47"/>
      <c r="V275" s="49"/>
      <c r="W275" s="49"/>
      <c r="X275" s="49"/>
      <c r="Y275" s="49"/>
      <c r="Z275" s="49"/>
      <c r="AA275" s="49"/>
      <c r="AB275" s="49"/>
    </row>
    <row r="276" spans="1:28" x14ac:dyDescent="0.25">
      <c r="A276" s="4"/>
      <c r="B276" s="4"/>
      <c r="C276" s="4"/>
      <c r="D276" s="4"/>
      <c r="E276" s="4"/>
      <c r="F276" s="4"/>
      <c r="G276" s="4"/>
      <c r="H276" s="4"/>
      <c r="I276" s="4"/>
      <c r="J276" s="4"/>
      <c r="K276" s="42"/>
      <c r="L276" s="42"/>
      <c r="M276" s="42"/>
      <c r="N276" s="42"/>
      <c r="O276" s="42"/>
      <c r="P276" s="42"/>
      <c r="Q276" s="42"/>
      <c r="R276" s="42"/>
      <c r="S276" s="42"/>
      <c r="T276" s="47"/>
      <c r="U276" s="47"/>
      <c r="V276" s="49"/>
      <c r="W276" s="49"/>
      <c r="X276" s="49"/>
      <c r="Y276" s="49"/>
      <c r="Z276" s="49"/>
      <c r="AA276" s="49"/>
      <c r="AB276" s="49"/>
    </row>
    <row r="277" spans="1:28" x14ac:dyDescent="0.25">
      <c r="A277" s="4"/>
      <c r="B277" s="4"/>
      <c r="C277" s="4"/>
      <c r="D277" s="4"/>
      <c r="E277" s="4"/>
      <c r="F277" s="4"/>
      <c r="G277" s="4"/>
      <c r="H277" s="4"/>
      <c r="I277" s="4"/>
      <c r="J277" s="4"/>
      <c r="K277" s="42"/>
      <c r="L277" s="42"/>
      <c r="M277" s="42"/>
      <c r="N277" s="42"/>
      <c r="O277" s="42"/>
      <c r="P277" s="42"/>
      <c r="Q277" s="42"/>
      <c r="R277" s="42"/>
      <c r="S277" s="42"/>
      <c r="T277" s="47"/>
      <c r="U277" s="47"/>
      <c r="V277" s="49"/>
      <c r="W277" s="49"/>
      <c r="X277" s="49"/>
      <c r="Y277" s="49"/>
      <c r="Z277" s="49"/>
      <c r="AA277" s="49"/>
      <c r="AB277" s="49"/>
    </row>
    <row r="278" spans="1:28" x14ac:dyDescent="0.25">
      <c r="A278" s="4"/>
      <c r="B278" s="4"/>
      <c r="C278" s="4"/>
      <c r="D278" s="4"/>
      <c r="E278" s="4"/>
      <c r="F278" s="4"/>
      <c r="G278" s="4"/>
      <c r="H278" s="4"/>
      <c r="I278" s="4"/>
      <c r="J278" s="4"/>
      <c r="K278" s="42"/>
      <c r="L278" s="42"/>
      <c r="M278" s="42"/>
      <c r="N278" s="42"/>
      <c r="O278" s="42"/>
      <c r="P278" s="42"/>
      <c r="Q278" s="42"/>
      <c r="R278" s="42"/>
      <c r="S278" s="42"/>
      <c r="T278" s="47"/>
      <c r="U278" s="47"/>
      <c r="V278" s="49"/>
      <c r="W278" s="49"/>
      <c r="X278" s="49"/>
      <c r="Y278" s="49"/>
      <c r="Z278" s="49"/>
      <c r="AA278" s="49"/>
      <c r="AB278" s="49"/>
    </row>
    <row r="279" spans="1:28" x14ac:dyDescent="0.25">
      <c r="A279" s="4"/>
      <c r="B279" s="4"/>
      <c r="C279" s="4"/>
      <c r="D279" s="4"/>
      <c r="E279" s="4"/>
      <c r="F279" s="4"/>
      <c r="G279" s="4"/>
      <c r="H279" s="4"/>
      <c r="I279" s="4"/>
      <c r="J279" s="4"/>
      <c r="K279" s="42"/>
      <c r="L279" s="42"/>
      <c r="M279" s="42"/>
      <c r="N279" s="42"/>
      <c r="O279" s="42"/>
      <c r="P279" s="42"/>
      <c r="Q279" s="42"/>
      <c r="R279" s="42"/>
      <c r="S279" s="42"/>
      <c r="T279" s="47"/>
      <c r="U279" s="47"/>
      <c r="V279" s="49"/>
      <c r="W279" s="49"/>
      <c r="X279" s="49"/>
      <c r="Y279" s="49"/>
      <c r="Z279" s="49"/>
      <c r="AA279" s="49"/>
      <c r="AB279" s="49"/>
    </row>
    <row r="280" spans="1:28" x14ac:dyDescent="0.25">
      <c r="A280" s="4"/>
      <c r="B280" s="4"/>
      <c r="C280" s="4"/>
      <c r="D280" s="4"/>
      <c r="E280" s="4"/>
      <c r="F280" s="4"/>
      <c r="G280" s="4"/>
      <c r="H280" s="4"/>
      <c r="I280" s="4"/>
      <c r="J280" s="4"/>
      <c r="K280" s="42"/>
      <c r="L280" s="42"/>
      <c r="M280" s="42"/>
      <c r="N280" s="42"/>
      <c r="O280" s="42"/>
      <c r="P280" s="42"/>
      <c r="Q280" s="42"/>
      <c r="R280" s="42"/>
      <c r="S280" s="42"/>
      <c r="T280" s="47"/>
      <c r="U280" s="47"/>
      <c r="V280" s="49"/>
      <c r="W280" s="49"/>
      <c r="X280" s="49"/>
      <c r="Y280" s="49"/>
      <c r="Z280" s="49"/>
      <c r="AA280" s="49"/>
      <c r="AB280" s="49"/>
    </row>
    <row r="281" spans="1:28" x14ac:dyDescent="0.25">
      <c r="A281" s="4"/>
      <c r="B281" s="4"/>
      <c r="C281" s="4"/>
      <c r="D281" s="4"/>
      <c r="E281" s="4"/>
      <c r="F281" s="4"/>
      <c r="G281" s="4"/>
      <c r="H281" s="4"/>
      <c r="I281" s="4"/>
      <c r="J281" s="4"/>
      <c r="K281" s="42"/>
      <c r="L281" s="42"/>
      <c r="M281" s="42"/>
      <c r="N281" s="42"/>
      <c r="O281" s="42"/>
      <c r="P281" s="42"/>
      <c r="Q281" s="42"/>
      <c r="R281" s="42"/>
      <c r="S281" s="42"/>
      <c r="T281" s="47"/>
      <c r="U281" s="47"/>
      <c r="V281" s="49"/>
      <c r="W281" s="49"/>
      <c r="X281" s="49"/>
      <c r="Y281" s="49"/>
      <c r="Z281" s="49"/>
      <c r="AA281" s="49"/>
      <c r="AB281" s="49"/>
    </row>
    <row r="282" spans="1:28" x14ac:dyDescent="0.25">
      <c r="A282" s="4"/>
      <c r="B282" s="4"/>
      <c r="C282" s="4"/>
      <c r="D282" s="4"/>
      <c r="E282" s="4"/>
      <c r="F282" s="4"/>
      <c r="G282" s="4"/>
      <c r="H282" s="4"/>
      <c r="I282" s="4"/>
      <c r="J282" s="4"/>
      <c r="K282" s="42"/>
      <c r="L282" s="42"/>
      <c r="M282" s="42"/>
      <c r="N282" s="42"/>
      <c r="O282" s="42"/>
      <c r="P282" s="42"/>
      <c r="Q282" s="42"/>
      <c r="R282" s="42"/>
      <c r="S282" s="42"/>
      <c r="T282" s="47"/>
      <c r="U282" s="47"/>
      <c r="V282" s="49"/>
      <c r="W282" s="49"/>
      <c r="X282" s="49"/>
      <c r="Y282" s="49"/>
      <c r="Z282" s="49"/>
      <c r="AA282" s="49"/>
      <c r="AB282" s="49"/>
    </row>
    <row r="283" spans="1:28" x14ac:dyDescent="0.25">
      <c r="A283" s="4"/>
      <c r="B283" s="4"/>
      <c r="C283" s="4"/>
      <c r="D283" s="4"/>
      <c r="E283" s="4"/>
      <c r="F283" s="4"/>
      <c r="G283" s="4"/>
      <c r="H283" s="4"/>
      <c r="I283" s="4"/>
      <c r="J283" s="4"/>
    </row>
    <row r="284" spans="1:28" x14ac:dyDescent="0.25">
      <c r="A284" s="4"/>
      <c r="B284" s="4"/>
      <c r="C284" s="4"/>
      <c r="D284" s="4"/>
      <c r="E284" s="4"/>
      <c r="F284" s="4"/>
      <c r="G284" s="4"/>
      <c r="H284" s="4"/>
      <c r="I284" s="4"/>
      <c r="J284" s="4"/>
    </row>
    <row r="285" spans="1:28" x14ac:dyDescent="0.25">
      <c r="A285" s="4"/>
      <c r="B285" s="4"/>
      <c r="C285" s="4"/>
      <c r="D285" s="4"/>
      <c r="E285" s="4"/>
      <c r="F285" s="4"/>
      <c r="G285" s="4"/>
      <c r="H285" s="4"/>
      <c r="I285" s="4"/>
      <c r="J285" s="4"/>
    </row>
    <row r="286" spans="1:28" x14ac:dyDescent="0.25">
      <c r="A286" s="4"/>
      <c r="B286" s="4"/>
      <c r="C286" s="4"/>
      <c r="D286" s="4"/>
      <c r="E286" s="4"/>
      <c r="F286" s="4"/>
      <c r="G286" s="4"/>
      <c r="H286" s="4"/>
      <c r="I286" s="4"/>
      <c r="J286" s="4"/>
    </row>
    <row r="287" spans="1:28" x14ac:dyDescent="0.25">
      <c r="A287" s="4"/>
      <c r="B287" s="4"/>
      <c r="C287" s="4"/>
      <c r="D287" s="4"/>
      <c r="E287" s="4"/>
      <c r="F287" s="4"/>
      <c r="G287" s="4"/>
      <c r="H287" s="4"/>
      <c r="I287" s="4"/>
      <c r="J287" s="4"/>
    </row>
    <row r="288" spans="1:28" x14ac:dyDescent="0.25">
      <c r="A288" s="4"/>
      <c r="B288" s="4"/>
      <c r="C288" s="4"/>
      <c r="D288" s="4"/>
      <c r="E288" s="4"/>
      <c r="F288" s="4"/>
      <c r="G288" s="4"/>
      <c r="H288" s="4"/>
      <c r="I288" s="4"/>
      <c r="J288" s="4"/>
    </row>
    <row r="289" spans="1:10" x14ac:dyDescent="0.25">
      <c r="A289" s="4"/>
      <c r="B289" s="4"/>
      <c r="C289" s="4"/>
      <c r="D289" s="4"/>
      <c r="E289" s="4"/>
      <c r="F289" s="4"/>
      <c r="G289" s="4"/>
      <c r="H289" s="4"/>
      <c r="I289" s="4"/>
      <c r="J289" s="4"/>
    </row>
    <row r="290" spans="1:10" x14ac:dyDescent="0.25">
      <c r="A290" s="4"/>
      <c r="B290" s="4"/>
      <c r="C290" s="4"/>
      <c r="D290" s="4"/>
      <c r="E290" s="4"/>
      <c r="F290" s="4"/>
      <c r="G290" s="4"/>
      <c r="H290" s="4"/>
      <c r="I290" s="4"/>
      <c r="J290" s="4"/>
    </row>
    <row r="291" spans="1:10" x14ac:dyDescent="0.25">
      <c r="A291" s="4"/>
      <c r="B291" s="4"/>
      <c r="C291" s="4"/>
      <c r="D291" s="4"/>
      <c r="E291" s="4"/>
      <c r="F291" s="4"/>
      <c r="G291" s="4"/>
      <c r="H291" s="4"/>
      <c r="I291" s="4"/>
      <c r="J291" s="4"/>
    </row>
    <row r="292" spans="1:10" x14ac:dyDescent="0.25">
      <c r="A292" s="4"/>
      <c r="B292" s="4"/>
      <c r="C292" s="4"/>
      <c r="D292" s="4"/>
      <c r="E292" s="4"/>
      <c r="F292" s="4"/>
      <c r="G292" s="4"/>
      <c r="H292" s="4"/>
      <c r="I292" s="4"/>
      <c r="J292" s="4"/>
    </row>
    <row r="293" spans="1:10" x14ac:dyDescent="0.25">
      <c r="A293" s="4"/>
      <c r="B293" s="4"/>
      <c r="C293" s="4"/>
      <c r="D293" s="4"/>
      <c r="E293" s="4"/>
      <c r="F293" s="4"/>
      <c r="G293" s="4"/>
      <c r="H293" s="4"/>
      <c r="I293" s="4"/>
      <c r="J293" s="4"/>
    </row>
    <row r="294" spans="1:10" x14ac:dyDescent="0.25">
      <c r="A294" s="4"/>
      <c r="B294" s="4"/>
      <c r="C294" s="4"/>
      <c r="D294" s="4"/>
      <c r="E294" s="4"/>
      <c r="F294" s="4"/>
      <c r="G294" s="4"/>
      <c r="H294" s="4"/>
      <c r="I294" s="4"/>
      <c r="J294" s="4"/>
    </row>
    <row r="295" spans="1:10" x14ac:dyDescent="0.25">
      <c r="A295" s="4"/>
      <c r="B295" s="4"/>
      <c r="C295" s="4"/>
      <c r="D295" s="4"/>
      <c r="E295" s="4"/>
      <c r="F295" s="4"/>
      <c r="G295" s="4"/>
      <c r="H295" s="4"/>
      <c r="I295" s="4"/>
      <c r="J295" s="4"/>
    </row>
    <row r="296" spans="1:10" x14ac:dyDescent="0.25">
      <c r="A296" s="4"/>
      <c r="B296" s="4"/>
      <c r="C296" s="4"/>
      <c r="D296" s="4"/>
      <c r="E296" s="4"/>
      <c r="F296" s="4"/>
      <c r="G296" s="4"/>
      <c r="H296" s="4"/>
      <c r="I296" s="4"/>
      <c r="J296" s="4"/>
    </row>
    <row r="297" spans="1:10" x14ac:dyDescent="0.25">
      <c r="A297" s="4"/>
      <c r="B297" s="4"/>
      <c r="C297" s="4"/>
      <c r="D297" s="4"/>
      <c r="E297" s="4"/>
      <c r="F297" s="4"/>
      <c r="G297" s="4"/>
      <c r="H297" s="4"/>
      <c r="I297" s="4"/>
      <c r="J297" s="4"/>
    </row>
    <row r="298" spans="1:10" x14ac:dyDescent="0.25">
      <c r="A298" s="4"/>
      <c r="B298" s="4"/>
      <c r="C298" s="4"/>
      <c r="D298" s="4"/>
      <c r="E298" s="4"/>
      <c r="F298" s="4"/>
      <c r="G298" s="4"/>
      <c r="H298" s="4"/>
      <c r="I298" s="4"/>
      <c r="J298" s="4"/>
    </row>
    <row r="299" spans="1:10" x14ac:dyDescent="0.25">
      <c r="A299" s="4"/>
      <c r="B299" s="4"/>
      <c r="C299" s="4"/>
      <c r="D299" s="4"/>
      <c r="E299" s="4"/>
      <c r="F299" s="4"/>
      <c r="G299" s="4"/>
      <c r="H299" s="4"/>
      <c r="I299" s="4"/>
      <c r="J299" s="4"/>
    </row>
    <row r="300" spans="1:10" x14ac:dyDescent="0.25">
      <c r="A300" s="4"/>
      <c r="B300" s="4"/>
      <c r="C300" s="4"/>
      <c r="D300" s="4"/>
      <c r="E300" s="4"/>
      <c r="F300" s="4"/>
      <c r="G300" s="4"/>
      <c r="H300" s="4"/>
      <c r="I300" s="4"/>
      <c r="J300" s="4"/>
    </row>
    <row r="301" spans="1:10" x14ac:dyDescent="0.25">
      <c r="A301" s="4"/>
      <c r="B301" s="4"/>
      <c r="C301" s="4"/>
      <c r="D301" s="4"/>
      <c r="E301" s="4"/>
      <c r="F301" s="4"/>
      <c r="G301" s="4"/>
      <c r="H301" s="4"/>
      <c r="I301" s="4"/>
      <c r="J301" s="4"/>
    </row>
    <row r="302" spans="1:10" x14ac:dyDescent="0.25">
      <c r="A302" s="4"/>
      <c r="B302" s="4"/>
      <c r="C302" s="4"/>
      <c r="D302" s="4"/>
      <c r="E302" s="4"/>
      <c r="F302" s="4"/>
      <c r="G302" s="4"/>
      <c r="H302" s="4"/>
      <c r="I302" s="4"/>
      <c r="J302" s="4"/>
    </row>
    <row r="303" spans="1:10" x14ac:dyDescent="0.25">
      <c r="A303" s="4"/>
      <c r="B303" s="4"/>
      <c r="C303" s="4"/>
      <c r="D303" s="4"/>
      <c r="E303" s="4"/>
      <c r="F303" s="4"/>
      <c r="G303" s="4"/>
      <c r="H303" s="4"/>
      <c r="I303" s="4"/>
      <c r="J303" s="4"/>
    </row>
    <row r="304" spans="1:10" x14ac:dyDescent="0.25">
      <c r="A304" s="4"/>
      <c r="B304" s="4"/>
      <c r="C304" s="4"/>
      <c r="D304" s="4"/>
      <c r="E304" s="4"/>
      <c r="F304" s="4"/>
      <c r="G304" s="4"/>
      <c r="H304" s="4"/>
      <c r="I304" s="4"/>
      <c r="J304" s="4"/>
    </row>
    <row r="305" spans="1:10" x14ac:dyDescent="0.25">
      <c r="A305" s="4"/>
      <c r="B305" s="4"/>
      <c r="C305" s="4"/>
      <c r="D305" s="4"/>
      <c r="E305" s="4"/>
      <c r="F305" s="4"/>
      <c r="G305" s="4"/>
      <c r="H305" s="4"/>
      <c r="I305" s="4"/>
      <c r="J305" s="4"/>
    </row>
    <row r="306" spans="1:10" x14ac:dyDescent="0.25">
      <c r="A306" s="4"/>
      <c r="B306" s="4"/>
      <c r="C306" s="4"/>
      <c r="D306" s="4"/>
      <c r="E306" s="4"/>
      <c r="F306" s="4"/>
      <c r="G306" s="4"/>
      <c r="H306" s="4"/>
      <c r="I306" s="4"/>
      <c r="J306" s="4"/>
    </row>
    <row r="307" spans="1:10" x14ac:dyDescent="0.25">
      <c r="A307" s="4"/>
      <c r="B307" s="4"/>
      <c r="C307" s="4"/>
      <c r="D307" s="4"/>
      <c r="E307" s="4"/>
      <c r="F307" s="4"/>
      <c r="G307" s="4"/>
      <c r="H307" s="4"/>
      <c r="I307" s="4"/>
      <c r="J307" s="4"/>
    </row>
    <row r="308" spans="1:10" x14ac:dyDescent="0.25">
      <c r="A308" s="4"/>
      <c r="B308" s="4"/>
      <c r="C308" s="4"/>
      <c r="D308" s="4"/>
      <c r="E308" s="4"/>
      <c r="F308" s="4"/>
      <c r="G308" s="4"/>
      <c r="H308" s="4"/>
      <c r="I308" s="4"/>
      <c r="J308" s="4"/>
    </row>
    <row r="309" spans="1:10" x14ac:dyDescent="0.25">
      <c r="A309" s="4"/>
      <c r="B309" s="4"/>
      <c r="C309" s="4"/>
      <c r="D309" s="4"/>
      <c r="E309" s="4"/>
      <c r="F309" s="4"/>
      <c r="G309" s="4"/>
      <c r="H309" s="4"/>
      <c r="I309" s="4"/>
      <c r="J309" s="4"/>
    </row>
    <row r="310" spans="1:10" x14ac:dyDescent="0.25">
      <c r="A310" s="4"/>
      <c r="B310" s="4"/>
      <c r="C310" s="4"/>
      <c r="D310" s="4"/>
      <c r="E310" s="4"/>
      <c r="F310" s="4"/>
      <c r="G310" s="4"/>
      <c r="H310" s="4"/>
      <c r="I310" s="4"/>
      <c r="J310" s="4"/>
    </row>
    <row r="311" spans="1:10" x14ac:dyDescent="0.25">
      <c r="A311" s="4"/>
      <c r="B311" s="4"/>
      <c r="C311" s="4"/>
      <c r="D311" s="4"/>
      <c r="E311" s="4"/>
      <c r="F311" s="4"/>
      <c r="G311" s="4"/>
      <c r="H311" s="4"/>
      <c r="I311" s="4"/>
      <c r="J311" s="4"/>
    </row>
    <row r="312" spans="1:10" x14ac:dyDescent="0.25">
      <c r="A312" s="4"/>
      <c r="B312" s="4"/>
      <c r="C312" s="4"/>
      <c r="D312" s="4"/>
      <c r="E312" s="4"/>
      <c r="F312" s="4"/>
      <c r="G312" s="4"/>
      <c r="H312" s="4"/>
      <c r="I312" s="4"/>
      <c r="J312" s="4"/>
    </row>
    <row r="313" spans="1:10" x14ac:dyDescent="0.25">
      <c r="A313" s="4"/>
      <c r="B313" s="4"/>
      <c r="C313" s="4"/>
      <c r="D313" s="4"/>
      <c r="E313" s="4"/>
      <c r="F313" s="4"/>
      <c r="G313" s="4"/>
      <c r="H313" s="4"/>
      <c r="I313" s="4"/>
      <c r="J313" s="4"/>
    </row>
    <row r="314" spans="1:10" x14ac:dyDescent="0.25">
      <c r="A314" s="4"/>
      <c r="B314" s="4"/>
      <c r="C314" s="4"/>
      <c r="D314" s="4"/>
      <c r="E314" s="4"/>
      <c r="F314" s="4"/>
      <c r="G314" s="4"/>
      <c r="H314" s="4"/>
      <c r="I314" s="4"/>
      <c r="J314" s="4"/>
    </row>
    <row r="315" spans="1:10" x14ac:dyDescent="0.25">
      <c r="A315" s="4"/>
      <c r="B315" s="4"/>
      <c r="C315" s="4"/>
      <c r="D315" s="4"/>
      <c r="E315" s="4"/>
      <c r="F315" s="4"/>
      <c r="G315" s="4"/>
      <c r="H315" s="4"/>
      <c r="I315" s="4"/>
      <c r="J315" s="4"/>
    </row>
    <row r="316" spans="1:10" x14ac:dyDescent="0.25">
      <c r="A316" s="4"/>
      <c r="B316" s="4"/>
      <c r="C316" s="4"/>
      <c r="D316" s="4"/>
      <c r="E316" s="4"/>
      <c r="F316" s="4"/>
      <c r="G316" s="4"/>
      <c r="H316" s="4"/>
      <c r="I316" s="4"/>
      <c r="J316" s="4"/>
    </row>
    <row r="317" spans="1:10" x14ac:dyDescent="0.25">
      <c r="A317" s="4"/>
      <c r="B317" s="4"/>
      <c r="C317" s="4"/>
      <c r="D317" s="4"/>
      <c r="E317" s="4"/>
      <c r="F317" s="4"/>
      <c r="G317" s="4"/>
      <c r="H317" s="4"/>
      <c r="I317" s="4"/>
      <c r="J317" s="4"/>
    </row>
    <row r="318" spans="1:10" x14ac:dyDescent="0.25">
      <c r="A318" s="4"/>
      <c r="B318" s="4"/>
      <c r="C318" s="4"/>
      <c r="D318" s="4"/>
      <c r="E318" s="4"/>
      <c r="F318" s="4"/>
      <c r="G318" s="4"/>
      <c r="H318" s="4"/>
      <c r="I318" s="4"/>
      <c r="J318" s="4"/>
    </row>
    <row r="319" spans="1:10" x14ac:dyDescent="0.25">
      <c r="A319" s="4"/>
      <c r="B319" s="4"/>
      <c r="C319" s="4"/>
      <c r="D319" s="4"/>
      <c r="E319" s="4"/>
      <c r="F319" s="4"/>
      <c r="G319" s="4"/>
      <c r="H319" s="4"/>
      <c r="I319" s="4"/>
      <c r="J319" s="4"/>
    </row>
    <row r="320" spans="1:10" x14ac:dyDescent="0.25">
      <c r="A320" s="4"/>
      <c r="B320" s="4"/>
      <c r="C320" s="4"/>
      <c r="D320" s="4"/>
      <c r="E320" s="4"/>
      <c r="F320" s="4"/>
      <c r="G320" s="4"/>
      <c r="H320" s="4"/>
      <c r="I320" s="4"/>
      <c r="J320" s="4"/>
    </row>
    <row r="321" spans="1:10" x14ac:dyDescent="0.25">
      <c r="A321" s="4"/>
      <c r="B321" s="4"/>
      <c r="C321" s="4"/>
      <c r="D321" s="4"/>
      <c r="E321" s="4"/>
      <c r="F321" s="4"/>
      <c r="G321" s="4"/>
      <c r="H321" s="4"/>
      <c r="I321" s="4"/>
      <c r="J321" s="4"/>
    </row>
    <row r="322" spans="1:10" x14ac:dyDescent="0.25">
      <c r="A322" s="4"/>
      <c r="B322" s="4"/>
      <c r="C322" s="4"/>
      <c r="D322" s="4"/>
      <c r="E322" s="4"/>
      <c r="F322" s="4"/>
      <c r="G322" s="4"/>
      <c r="H322" s="4"/>
      <c r="I322" s="4"/>
      <c r="J322" s="4"/>
    </row>
    <row r="323" spans="1:10" x14ac:dyDescent="0.25">
      <c r="A323" s="4"/>
      <c r="B323" s="4"/>
      <c r="C323" s="4"/>
      <c r="D323" s="4"/>
      <c r="E323" s="4"/>
      <c r="F323" s="4"/>
      <c r="G323" s="4"/>
      <c r="H323" s="4"/>
      <c r="I323" s="4"/>
      <c r="J323" s="4"/>
    </row>
    <row r="324" spans="1:10" x14ac:dyDescent="0.25">
      <c r="A324" s="4"/>
      <c r="B324" s="4"/>
      <c r="C324" s="4"/>
      <c r="D324" s="4"/>
      <c r="E324" s="4"/>
      <c r="F324" s="4"/>
      <c r="G324" s="4"/>
      <c r="H324" s="4"/>
      <c r="I324" s="4"/>
      <c r="J324" s="4"/>
    </row>
    <row r="325" spans="1:10" x14ac:dyDescent="0.25">
      <c r="A325" s="4"/>
      <c r="B325" s="4"/>
      <c r="C325" s="4"/>
      <c r="D325" s="4"/>
      <c r="E325" s="4"/>
      <c r="F325" s="4"/>
      <c r="G325" s="4"/>
      <c r="H325" s="4"/>
      <c r="I325" s="4"/>
      <c r="J325" s="4"/>
    </row>
    <row r="326" spans="1:10" x14ac:dyDescent="0.25">
      <c r="A326" s="4"/>
      <c r="B326" s="4"/>
      <c r="C326" s="4"/>
      <c r="D326" s="4"/>
      <c r="E326" s="4"/>
      <c r="F326" s="4"/>
      <c r="G326" s="4"/>
      <c r="H326" s="4"/>
      <c r="I326" s="4"/>
      <c r="J326" s="4"/>
    </row>
    <row r="327" spans="1:10" x14ac:dyDescent="0.25">
      <c r="A327" s="4"/>
      <c r="B327" s="4"/>
      <c r="C327" s="4"/>
      <c r="D327" s="4"/>
      <c r="E327" s="4"/>
      <c r="F327" s="4"/>
      <c r="G327" s="4"/>
      <c r="H327" s="4"/>
      <c r="I327" s="4"/>
      <c r="J327" s="4"/>
    </row>
    <row r="328" spans="1:10" x14ac:dyDescent="0.25">
      <c r="A328" s="4"/>
      <c r="B328" s="4"/>
      <c r="C328" s="4"/>
      <c r="D328" s="4"/>
      <c r="E328" s="4"/>
      <c r="F328" s="4"/>
      <c r="G328" s="4"/>
      <c r="H328" s="4"/>
      <c r="I328" s="4"/>
      <c r="J328" s="4"/>
    </row>
    <row r="329" spans="1:10" x14ac:dyDescent="0.25">
      <c r="A329" s="4"/>
      <c r="B329" s="4"/>
      <c r="C329" s="4"/>
      <c r="D329" s="4"/>
      <c r="E329" s="4"/>
      <c r="F329" s="4"/>
      <c r="G329" s="4"/>
      <c r="H329" s="4"/>
      <c r="I329" s="4"/>
      <c r="J329" s="4"/>
    </row>
    <row r="330" spans="1:10" x14ac:dyDescent="0.25">
      <c r="A330" s="4"/>
      <c r="B330" s="4"/>
      <c r="C330" s="4"/>
      <c r="D330" s="4"/>
      <c r="E330" s="4"/>
      <c r="F330" s="4"/>
      <c r="G330" s="4"/>
      <c r="H330" s="4"/>
      <c r="I330" s="4"/>
      <c r="J330" s="4"/>
    </row>
    <row r="331" spans="1:10" x14ac:dyDescent="0.25">
      <c r="A331" s="4"/>
      <c r="B331" s="4"/>
      <c r="C331" s="4"/>
      <c r="D331" s="4"/>
      <c r="E331" s="4"/>
      <c r="F331" s="4"/>
      <c r="G331" s="4"/>
      <c r="H331" s="4"/>
      <c r="I331" s="4"/>
      <c r="J331" s="4"/>
    </row>
    <row r="332" spans="1:10" x14ac:dyDescent="0.25">
      <c r="A332" s="4"/>
      <c r="B332" s="4"/>
      <c r="C332" s="4"/>
      <c r="D332" s="4"/>
      <c r="E332" s="4"/>
      <c r="F332" s="4"/>
      <c r="G332" s="4"/>
      <c r="H332" s="4"/>
      <c r="I332" s="4"/>
      <c r="J332" s="4"/>
    </row>
    <row r="333" spans="1:10" x14ac:dyDescent="0.25">
      <c r="A333" s="4"/>
      <c r="B333" s="4"/>
      <c r="C333" s="4"/>
      <c r="D333" s="4"/>
      <c r="E333" s="4"/>
      <c r="F333" s="4"/>
      <c r="G333" s="4"/>
      <c r="H333" s="4"/>
      <c r="I333" s="4"/>
      <c r="J333" s="4"/>
    </row>
    <row r="334" spans="1:10" x14ac:dyDescent="0.25">
      <c r="A334" s="4"/>
      <c r="B334" s="4"/>
      <c r="C334" s="4"/>
      <c r="D334" s="4"/>
      <c r="E334" s="4"/>
      <c r="F334" s="4"/>
      <c r="G334" s="4"/>
      <c r="H334" s="4"/>
      <c r="I334" s="4"/>
      <c r="J334" s="4"/>
    </row>
    <row r="335" spans="1:10" x14ac:dyDescent="0.25">
      <c r="A335" s="4"/>
      <c r="B335" s="4"/>
      <c r="C335" s="4"/>
      <c r="D335" s="4"/>
      <c r="E335" s="4"/>
      <c r="F335" s="4"/>
      <c r="G335" s="4"/>
      <c r="H335" s="4"/>
      <c r="I335" s="4"/>
      <c r="J335" s="4"/>
    </row>
    <row r="336" spans="1:10" x14ac:dyDescent="0.25">
      <c r="A336" s="4"/>
      <c r="B336" s="4"/>
      <c r="C336" s="4"/>
      <c r="D336" s="4"/>
      <c r="E336" s="4"/>
      <c r="F336" s="4"/>
      <c r="G336" s="4"/>
      <c r="H336" s="4"/>
      <c r="I336" s="4"/>
      <c r="J336" s="4"/>
    </row>
    <row r="337" spans="1:10" x14ac:dyDescent="0.25">
      <c r="A337" s="4"/>
      <c r="B337" s="4"/>
      <c r="C337" s="4"/>
      <c r="D337" s="4"/>
      <c r="E337" s="4"/>
      <c r="F337" s="4"/>
      <c r="G337" s="4"/>
      <c r="H337" s="4"/>
      <c r="I337" s="4"/>
      <c r="J337" s="4"/>
    </row>
    <row r="338" spans="1:10" x14ac:dyDescent="0.25">
      <c r="A338" s="4"/>
      <c r="B338" s="4"/>
      <c r="C338" s="4"/>
      <c r="D338" s="4"/>
      <c r="E338" s="4"/>
      <c r="F338" s="4"/>
      <c r="G338" s="4"/>
      <c r="H338" s="4"/>
      <c r="I338" s="4"/>
      <c r="J338" s="4"/>
    </row>
    <row r="339" spans="1:10" x14ac:dyDescent="0.25">
      <c r="A339" s="4"/>
      <c r="B339" s="4"/>
      <c r="C339" s="4"/>
      <c r="D339" s="4"/>
      <c r="E339" s="4"/>
      <c r="F339" s="4"/>
      <c r="G339" s="4"/>
      <c r="H339" s="4"/>
      <c r="I339" s="4"/>
      <c r="J339" s="4"/>
    </row>
    <row r="340" spans="1:10" x14ac:dyDescent="0.25">
      <c r="A340" s="4"/>
      <c r="B340" s="4"/>
      <c r="C340" s="4"/>
      <c r="D340" s="4"/>
      <c r="E340" s="4"/>
      <c r="F340" s="4"/>
      <c r="G340" s="4"/>
      <c r="H340" s="4"/>
      <c r="I340" s="4"/>
      <c r="J340" s="4"/>
    </row>
    <row r="341" spans="1:10" x14ac:dyDescent="0.25">
      <c r="A341" s="4"/>
      <c r="B341" s="4"/>
      <c r="C341" s="4"/>
      <c r="D341" s="4"/>
      <c r="E341" s="4"/>
      <c r="F341" s="4"/>
      <c r="G341" s="4"/>
      <c r="H341" s="4"/>
      <c r="I341" s="4"/>
      <c r="J341" s="4"/>
    </row>
    <row r="342" spans="1:10" x14ac:dyDescent="0.25">
      <c r="A342" s="4"/>
      <c r="B342" s="4"/>
      <c r="C342" s="4"/>
      <c r="D342" s="4"/>
      <c r="E342" s="4"/>
      <c r="F342" s="4"/>
      <c r="G342" s="4"/>
      <c r="H342" s="4"/>
      <c r="I342" s="4"/>
      <c r="J342" s="4"/>
    </row>
  </sheetData>
  <sheetProtection sheet="1" objects="1" scenarios="1" formatCells="0" formatColumns="0" formatRows="0"/>
  <protectedRanges>
    <protectedRange sqref="C5:C8 F5:J8" name="Plage3"/>
    <protectedRange sqref="G96:J123" name="Plage1"/>
    <protectedRange sqref="A88:J95" name="Plage2"/>
  </protectedRanges>
  <customSheetViews>
    <customSheetView guid="{C04EE900-347E-40AF-A329-1A9B259161F0}" showPageBreaks="1" view="pageLayout" topLeftCell="A9">
      <selection activeCell="H15" sqref="H15"/>
      <pageMargins left="0.7" right="0.7" top="0.75" bottom="0.75" header="0.3" footer="0.3"/>
      <pageSetup paperSize="9" orientation="portrait"/>
    </customSheetView>
  </customSheetViews>
  <mergeCells count="125">
    <mergeCell ref="F5:I5"/>
    <mergeCell ref="F6:I6"/>
    <mergeCell ref="F7:J7"/>
    <mergeCell ref="F8:I8"/>
    <mergeCell ref="G130:J130"/>
    <mergeCell ref="G131:J131"/>
    <mergeCell ref="G16:J16"/>
    <mergeCell ref="G17:J17"/>
    <mergeCell ref="G27:J27"/>
    <mergeCell ref="G28:J28"/>
    <mergeCell ref="G36:J36"/>
    <mergeCell ref="G37:J37"/>
    <mergeCell ref="G45:J45"/>
    <mergeCell ref="G46:J46"/>
    <mergeCell ref="G54:J54"/>
    <mergeCell ref="G55:J55"/>
    <mergeCell ref="G63:J63"/>
    <mergeCell ref="G64:J64"/>
    <mergeCell ref="G72:J72"/>
    <mergeCell ref="G73:J73"/>
    <mergeCell ref="G125:J125"/>
    <mergeCell ref="G126:J126"/>
    <mergeCell ref="G127:J127"/>
    <mergeCell ref="G128:J128"/>
    <mergeCell ref="G129:J129"/>
    <mergeCell ref="G109:J109"/>
    <mergeCell ref="G110:J110"/>
    <mergeCell ref="G111:J111"/>
    <mergeCell ref="G112:J112"/>
    <mergeCell ref="G113:J113"/>
    <mergeCell ref="G98:J98"/>
    <mergeCell ref="G99:J99"/>
    <mergeCell ref="G100:J100"/>
    <mergeCell ref="G101:J101"/>
    <mergeCell ref="G102:J102"/>
    <mergeCell ref="G115:J115"/>
    <mergeCell ref="G116:J116"/>
    <mergeCell ref="G117:J117"/>
    <mergeCell ref="G118:J118"/>
    <mergeCell ref="G119:J119"/>
    <mergeCell ref="G103:J103"/>
    <mergeCell ref="G104:J104"/>
    <mergeCell ref="G105:J105"/>
    <mergeCell ref="G106:J106"/>
    <mergeCell ref="G107:J107"/>
    <mergeCell ref="G108:J108"/>
    <mergeCell ref="G120:J120"/>
    <mergeCell ref="G121:J121"/>
    <mergeCell ref="A9:J9"/>
    <mergeCell ref="A89:J89"/>
    <mergeCell ref="A90:J90"/>
    <mergeCell ref="G96:J96"/>
    <mergeCell ref="G97:J97"/>
    <mergeCell ref="G81:J81"/>
    <mergeCell ref="G82:J82"/>
    <mergeCell ref="G40:J40"/>
    <mergeCell ref="G30:J30"/>
    <mergeCell ref="G31:J31"/>
    <mergeCell ref="G15:J15"/>
    <mergeCell ref="G18:J18"/>
    <mergeCell ref="G19:J19"/>
    <mergeCell ref="G84:J84"/>
    <mergeCell ref="G85:J85"/>
    <mergeCell ref="G75:J75"/>
    <mergeCell ref="G76:J76"/>
    <mergeCell ref="G66:J66"/>
    <mergeCell ref="G67:J67"/>
    <mergeCell ref="G57:J57"/>
    <mergeCell ref="G58:J58"/>
    <mergeCell ref="G48:J48"/>
    <mergeCell ref="G49:J49"/>
    <mergeCell ref="G39:J39"/>
    <mergeCell ref="A78:D78"/>
    <mergeCell ref="G71:J71"/>
    <mergeCell ref="G74:J74"/>
    <mergeCell ref="G80:J80"/>
    <mergeCell ref="G114:J114"/>
    <mergeCell ref="G60:I60"/>
    <mergeCell ref="G62:J62"/>
    <mergeCell ref="G47:J47"/>
    <mergeCell ref="G56:J56"/>
    <mergeCell ref="G53:J53"/>
    <mergeCell ref="A91:J91"/>
    <mergeCell ref="B61:D61"/>
    <mergeCell ref="G65:J65"/>
    <mergeCell ref="G83:J83"/>
    <mergeCell ref="A92:J92"/>
    <mergeCell ref="A93:J93"/>
    <mergeCell ref="A94:J94"/>
    <mergeCell ref="A88:J88"/>
    <mergeCell ref="A95:J95"/>
    <mergeCell ref="A96:C96"/>
    <mergeCell ref="G42:I42"/>
    <mergeCell ref="G44:J44"/>
    <mergeCell ref="G51:I51"/>
    <mergeCell ref="G38:J38"/>
    <mergeCell ref="A33:D33"/>
    <mergeCell ref="A24:D24"/>
    <mergeCell ref="G24:I24"/>
    <mergeCell ref="A51:D51"/>
    <mergeCell ref="A69:D69"/>
    <mergeCell ref="A2:J2"/>
    <mergeCell ref="D5:E5"/>
    <mergeCell ref="D6:E6"/>
    <mergeCell ref="D7:E7"/>
    <mergeCell ref="D8:E8"/>
    <mergeCell ref="G122:J122"/>
    <mergeCell ref="G123:J123"/>
    <mergeCell ref="G124:J124"/>
    <mergeCell ref="B3:J3"/>
    <mergeCell ref="A4:J4"/>
    <mergeCell ref="A23:B23"/>
    <mergeCell ref="A5:B5"/>
    <mergeCell ref="A6:B6"/>
    <mergeCell ref="A7:B7"/>
    <mergeCell ref="A8:B8"/>
    <mergeCell ref="A60:D60"/>
    <mergeCell ref="G29:J29"/>
    <mergeCell ref="B52:D52"/>
    <mergeCell ref="B25:D25"/>
    <mergeCell ref="G33:I33"/>
    <mergeCell ref="A42:D42"/>
    <mergeCell ref="B43:D43"/>
    <mergeCell ref="G26:J26"/>
    <mergeCell ref="G35:J35"/>
  </mergeCells>
  <phoneticPr fontId="15" type="noConversion"/>
  <pageMargins left="0.56000000000000005" right="0.52" top="0.55000000000000004" bottom="0.57000000000000006" header="0.30000000000000004" footer="0.30000000000000004"/>
  <pageSetup paperSize="9" orientation="landscape" r:id="rId1"/>
  <headerFooter>
    <oddHeader>&amp;L&amp;"Arial Narrow,Normal"&amp;6 UTC  - Master Qualité -  www.utc.fr/master-qualite -  réf n° 396&amp;C&amp;"Arial Narrow,Normal"&amp;6Onglet : &amp;A&amp;R&amp;"Arial Narrow,Normal"&amp;6Fichier : &amp;F</oddHeader>
    <oddFooter>&amp;L&amp;"Arial Narrow,Normal"&amp;6Version du 04 Juillet 2017&amp;C&amp;"Arial Narrow,Normal"&amp;6© KBOUBI Ameni : amani.kboubi@gmail.com&amp;R&amp;"Arial Narrow,Normal"&amp;6&amp;P/&amp;N</oddFooter>
  </headerFooter>
  <rowBreaks count="5" manualBreakCount="5">
    <brk id="23" max="16383" man="1"/>
    <brk id="41" max="16383" man="1"/>
    <brk id="59" max="16383" man="1"/>
    <brk id="77" max="16383" man="1"/>
    <brk id="9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Page accueil</vt:lpstr>
      <vt:lpstr>Critères </vt:lpstr>
      <vt:lpstr>Graphes</vt:lpstr>
      <vt:lpstr>Graphes!Impression_des_titres</vt:lpstr>
      <vt:lpstr>Graphes!Zone_d_impression</vt:lpstr>
      <vt:lpstr>'Page accueil'!Zone_d_impression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tedi</dc:creator>
  <cp:lastModifiedBy>Ameni KBOUBI</cp:lastModifiedBy>
  <cp:lastPrinted>2016-02-17T15:17:42Z</cp:lastPrinted>
  <dcterms:created xsi:type="dcterms:W3CDTF">2015-11-27T05:52:42Z</dcterms:created>
  <dcterms:modified xsi:type="dcterms:W3CDTF">2017-07-06T08:44:22Z</dcterms:modified>
</cp:coreProperties>
</file>